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AAA PRACOWNICY ZDP w POZNANIU\Marlena\Latatalice. Etap II\"/>
    </mc:Choice>
  </mc:AlternateContent>
  <xr:revisionPtr revIDLastSave="0" documentId="13_ncr:1_{C10F5272-F93E-416E-9A94-7DCEA64F2B0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osztory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60" i="1" l="1"/>
  <c r="U60" i="1"/>
  <c r="T60" i="1"/>
  <c r="S60" i="1"/>
  <c r="R60" i="1"/>
  <c r="Q60" i="1"/>
  <c r="W60" i="1"/>
  <c r="W59" i="1"/>
  <c r="V59" i="1"/>
  <c r="U59" i="1"/>
  <c r="T59" i="1"/>
  <c r="S59" i="1"/>
  <c r="R59" i="1"/>
  <c r="Q59" i="1"/>
  <c r="V58" i="1"/>
  <c r="U58" i="1"/>
  <c r="T58" i="1"/>
  <c r="S58" i="1"/>
  <c r="R58" i="1"/>
  <c r="Q58" i="1"/>
  <c r="W58" i="1"/>
  <c r="W57" i="1"/>
  <c r="V57" i="1"/>
  <c r="U57" i="1"/>
  <c r="T57" i="1"/>
  <c r="S57" i="1"/>
  <c r="R57" i="1"/>
  <c r="Q57" i="1"/>
  <c r="V56" i="1"/>
  <c r="U56" i="1"/>
  <c r="T56" i="1"/>
  <c r="S56" i="1"/>
  <c r="R56" i="1"/>
  <c r="Q56" i="1"/>
  <c r="W56" i="1"/>
  <c r="W55" i="1"/>
  <c r="V55" i="1"/>
  <c r="U55" i="1"/>
  <c r="T55" i="1"/>
  <c r="S55" i="1"/>
  <c r="R55" i="1"/>
  <c r="Q55" i="1"/>
  <c r="V54" i="1"/>
  <c r="U54" i="1"/>
  <c r="T54" i="1"/>
  <c r="S54" i="1"/>
  <c r="R54" i="1"/>
  <c r="Q54" i="1"/>
  <c r="W54" i="1"/>
  <c r="W53" i="1"/>
  <c r="V53" i="1"/>
  <c r="V61" i="1" s="1"/>
  <c r="U53" i="1"/>
  <c r="U61" i="1" s="1"/>
  <c r="T53" i="1"/>
  <c r="T61" i="1" s="1"/>
  <c r="S53" i="1"/>
  <c r="S61" i="1" s="1"/>
  <c r="R53" i="1"/>
  <c r="R61" i="1" s="1"/>
  <c r="Q53" i="1"/>
  <c r="Q61" i="1" s="1"/>
  <c r="V49" i="1"/>
  <c r="U49" i="1"/>
  <c r="T49" i="1"/>
  <c r="S49" i="1"/>
  <c r="R49" i="1"/>
  <c r="Q49" i="1"/>
  <c r="W49" i="1"/>
  <c r="V48" i="1"/>
  <c r="U48" i="1"/>
  <c r="T48" i="1"/>
  <c r="S48" i="1"/>
  <c r="R48" i="1"/>
  <c r="Q48" i="1"/>
  <c r="W48" i="1"/>
  <c r="V47" i="1"/>
  <c r="U47" i="1"/>
  <c r="U50" i="1" s="1"/>
  <c r="T47" i="1"/>
  <c r="S47" i="1"/>
  <c r="S50" i="1" s="1"/>
  <c r="R47" i="1"/>
  <c r="Q47" i="1"/>
  <c r="Q50" i="1" s="1"/>
  <c r="W47" i="1"/>
  <c r="V44" i="1"/>
  <c r="U44" i="1"/>
  <c r="T44" i="1"/>
  <c r="S44" i="1"/>
  <c r="R44" i="1"/>
  <c r="Q44" i="1"/>
  <c r="V39" i="1"/>
  <c r="U39" i="1"/>
  <c r="T39" i="1"/>
  <c r="S39" i="1"/>
  <c r="R39" i="1"/>
  <c r="Q39" i="1"/>
  <c r="W39" i="1"/>
  <c r="V38" i="1"/>
  <c r="U38" i="1"/>
  <c r="U40" i="1" s="1"/>
  <c r="T38" i="1"/>
  <c r="S38" i="1"/>
  <c r="S40" i="1" s="1"/>
  <c r="R38" i="1"/>
  <c r="Q38" i="1"/>
  <c r="Q40" i="1" s="1"/>
  <c r="W38" i="1"/>
  <c r="V34" i="1"/>
  <c r="U34" i="1"/>
  <c r="T34" i="1"/>
  <c r="S34" i="1"/>
  <c r="R34" i="1"/>
  <c r="Q34" i="1"/>
  <c r="W34" i="1"/>
  <c r="V33" i="1"/>
  <c r="U33" i="1"/>
  <c r="T33" i="1"/>
  <c r="S33" i="1"/>
  <c r="R33" i="1"/>
  <c r="Q33" i="1"/>
  <c r="W33" i="1"/>
  <c r="V32" i="1"/>
  <c r="U32" i="1"/>
  <c r="T32" i="1"/>
  <c r="S32" i="1"/>
  <c r="R32" i="1"/>
  <c r="Q32" i="1"/>
  <c r="W32" i="1"/>
  <c r="V31" i="1"/>
  <c r="U31" i="1"/>
  <c r="T31" i="1"/>
  <c r="S31" i="1"/>
  <c r="R31" i="1"/>
  <c r="Q31" i="1"/>
  <c r="W31" i="1"/>
  <c r="V30" i="1"/>
  <c r="U30" i="1"/>
  <c r="T30" i="1"/>
  <c r="S30" i="1"/>
  <c r="R30" i="1"/>
  <c r="Q30" i="1"/>
  <c r="W30" i="1"/>
  <c r="V29" i="1"/>
  <c r="U29" i="1"/>
  <c r="U35" i="1" s="1"/>
  <c r="T29" i="1"/>
  <c r="S29" i="1"/>
  <c r="S35" i="1" s="1"/>
  <c r="R29" i="1"/>
  <c r="Q29" i="1"/>
  <c r="Q35" i="1" s="1"/>
  <c r="W29" i="1"/>
  <c r="V25" i="1"/>
  <c r="U25" i="1"/>
  <c r="T25" i="1"/>
  <c r="S25" i="1"/>
  <c r="R25" i="1"/>
  <c r="Q25" i="1"/>
  <c r="W25" i="1"/>
  <c r="V24" i="1"/>
  <c r="U24" i="1"/>
  <c r="T24" i="1"/>
  <c r="S24" i="1"/>
  <c r="R24" i="1"/>
  <c r="Q24" i="1"/>
  <c r="W24" i="1"/>
  <c r="V23" i="1"/>
  <c r="U23" i="1"/>
  <c r="T23" i="1"/>
  <c r="S23" i="1"/>
  <c r="R23" i="1"/>
  <c r="Q23" i="1"/>
  <c r="W23" i="1"/>
  <c r="V22" i="1"/>
  <c r="U22" i="1"/>
  <c r="T22" i="1"/>
  <c r="S22" i="1"/>
  <c r="R22" i="1"/>
  <c r="Q22" i="1"/>
  <c r="W22" i="1"/>
  <c r="V21" i="1"/>
  <c r="U21" i="1"/>
  <c r="T21" i="1"/>
  <c r="S21" i="1"/>
  <c r="R21" i="1"/>
  <c r="Q21" i="1"/>
  <c r="W21" i="1"/>
  <c r="V20" i="1"/>
  <c r="U20" i="1"/>
  <c r="T20" i="1"/>
  <c r="S20" i="1"/>
  <c r="R20" i="1"/>
  <c r="Q20" i="1"/>
  <c r="W20" i="1"/>
  <c r="V19" i="1"/>
  <c r="V26" i="1" s="1"/>
  <c r="U19" i="1"/>
  <c r="T19" i="1"/>
  <c r="T26" i="1" s="1"/>
  <c r="S19" i="1"/>
  <c r="R19" i="1"/>
  <c r="R26" i="1" s="1"/>
  <c r="Q19" i="1"/>
  <c r="W19" i="1"/>
  <c r="V15" i="1"/>
  <c r="U15" i="1"/>
  <c r="T15" i="1"/>
  <c r="S15" i="1"/>
  <c r="R15" i="1"/>
  <c r="Q15" i="1"/>
  <c r="W15" i="1"/>
  <c r="V14" i="1"/>
  <c r="U14" i="1"/>
  <c r="T14" i="1"/>
  <c r="S14" i="1"/>
  <c r="R14" i="1"/>
  <c r="Q14" i="1"/>
  <c r="W14" i="1"/>
  <c r="V13" i="1"/>
  <c r="U13" i="1"/>
  <c r="T13" i="1"/>
  <c r="S13" i="1"/>
  <c r="R13" i="1"/>
  <c r="Q13" i="1"/>
  <c r="W13" i="1"/>
  <c r="V12" i="1"/>
  <c r="U12" i="1"/>
  <c r="T12" i="1"/>
  <c r="S12" i="1"/>
  <c r="R12" i="1"/>
  <c r="Q12" i="1"/>
  <c r="W12" i="1"/>
  <c r="V11" i="1"/>
  <c r="U11" i="1"/>
  <c r="U16" i="1" s="1"/>
  <c r="T11" i="1"/>
  <c r="S11" i="1"/>
  <c r="S16" i="1" s="1"/>
  <c r="R11" i="1"/>
  <c r="Q11" i="1"/>
  <c r="Q16" i="1" s="1"/>
  <c r="W11" i="1"/>
  <c r="R16" i="1" l="1"/>
  <c r="T16" i="1"/>
  <c r="V16" i="1"/>
  <c r="Q26" i="1"/>
  <c r="Q65" i="1" s="1"/>
  <c r="S26" i="1"/>
  <c r="S65" i="1" s="1"/>
  <c r="U26" i="1"/>
  <c r="U65" i="1" s="1"/>
  <c r="R35" i="1"/>
  <c r="T35" i="1"/>
  <c r="V35" i="1"/>
  <c r="R40" i="1"/>
  <c r="T40" i="1"/>
  <c r="V40" i="1"/>
  <c r="R50" i="1"/>
  <c r="T50" i="1"/>
  <c r="V50" i="1"/>
  <c r="T65" i="1"/>
  <c r="W35" i="1"/>
  <c r="W40" i="1"/>
  <c r="W44" i="1"/>
  <c r="W16" i="1"/>
  <c r="W26" i="1"/>
  <c r="W50" i="1"/>
  <c r="W61" i="1"/>
  <c r="V65" i="1" l="1"/>
  <c r="R65" i="1"/>
  <c r="W65" i="1"/>
</calcChain>
</file>

<file path=xl/sharedStrings.xml><?xml version="1.0" encoding="utf-8"?>
<sst xmlns="http://schemas.openxmlformats.org/spreadsheetml/2006/main" count="181" uniqueCount="132">
  <si>
    <t>ZDP-00-104 :  KOSZTORYS</t>
  </si>
  <si>
    <t>bud:</t>
  </si>
  <si>
    <t>Przebudowa drogi powiatowej nr 2484P Pobiedziska - Rybitwy na odcinku Latalice - granica powiatu poznańskiego I ETAP km 0+000,00 do km 0+435,00</t>
  </si>
  <si>
    <t>ob:</t>
  </si>
  <si>
    <t>Droga powiatowa Pobiedziska - Rybitwy nr 2484P na odcinku Latalice - granica powiatu poznańskiego</t>
  </si>
  <si>
    <t>rob:</t>
  </si>
  <si>
    <t>Drogowe - remontowe II ETAP km 0+435,00 do km 1+200,00</t>
  </si>
  <si>
    <t>Poz</t>
  </si>
  <si>
    <t>Symbol</t>
  </si>
  <si>
    <t/>
  </si>
  <si>
    <t>Nazwa</t>
  </si>
  <si>
    <t>Jedn</t>
  </si>
  <si>
    <t>Ilość</t>
  </si>
  <si>
    <t>R j.</t>
  </si>
  <si>
    <t>M j.</t>
  </si>
  <si>
    <t>T j.</t>
  </si>
  <si>
    <t>S j.</t>
  </si>
  <si>
    <t>K j.</t>
  </si>
  <si>
    <t>Z j.</t>
  </si>
  <si>
    <t>Cena j.</t>
  </si>
  <si>
    <t>R</t>
  </si>
  <si>
    <t>M</t>
  </si>
  <si>
    <t>T</t>
  </si>
  <si>
    <t>S</t>
  </si>
  <si>
    <t>K</t>
  </si>
  <si>
    <t>Z</t>
  </si>
  <si>
    <t>Wartość (bez zaokr)</t>
  </si>
  <si>
    <t>Wartość</t>
  </si>
  <si>
    <t>Cena j.
(sykal)</t>
  </si>
  <si>
    <t>Wartość
(sykal)</t>
  </si>
  <si>
    <t>DZIAŁ  A1</t>
  </si>
  <si>
    <t>CPV 45111200-0: Roboty w zakresie przygotowania terenu pod budowę i roboty ziemne</t>
  </si>
  <si>
    <t>KNR  201-01-19-03-00</t>
  </si>
  <si>
    <t>D-01.01.01a</t>
  </si>
  <si>
    <t>Roboty pomiarowe - trasa dróg w terenie równinnym wytyczenie robocze  oraz inwentaryzacja geodezyjna powykonawcza</t>
  </si>
  <si>
    <t>km</t>
  </si>
  <si>
    <t>KNR  231-08-18-08-00</t>
  </si>
  <si>
    <t>D-01.02.04</t>
  </si>
  <si>
    <t>Rozebranie słupków do znaków drogowych z dostarczeniem do magazynu ZDP Biskupice</t>
  </si>
  <si>
    <t>szt</t>
  </si>
  <si>
    <t>KNR  231-07-03-03-00</t>
  </si>
  <si>
    <t>Zdjęcie znaku drogowego z dostarczeniem do magazynu  ZDP Biskupice</t>
  </si>
  <si>
    <t>KNR  231-20-06-04-00</t>
  </si>
  <si>
    <t>D-05.03.11</t>
  </si>
  <si>
    <t>Frezowanie na zimno nawierzchni asfaltowej grub 4 cm z odwiezieniem urobku do 20km na podłączeniach i korekcyjne w przekroju podłużnym i poprzecznym wg tabeli frezowań</t>
  </si>
  <si>
    <t>m2</t>
  </si>
  <si>
    <t>KNR  201-02-02-04-10</t>
  </si>
  <si>
    <t>D-02.01.01</t>
  </si>
  <si>
    <t>Roboty ziemne koparką przedsiębierną 0,60 m3 w gruncie kat 1-2 z transportem wywrotkami 10 Mg na odl do 5 km wg tabeli robót ziemnych</t>
  </si>
  <si>
    <t>m3</t>
  </si>
  <si>
    <t>Razem:</t>
  </si>
  <si>
    <t>DZIAŁ  A2</t>
  </si>
  <si>
    <t>CPV 45233320-8: Fundamentowanie dróg- poszerzenie podbudowy</t>
  </si>
  <si>
    <t>KNR  231-04-02-03-00</t>
  </si>
  <si>
    <t>D-08.03.01</t>
  </si>
  <si>
    <t>Ława pod obrzeże betonowa  zwykła C12/15</t>
  </si>
  <si>
    <t>KNR  231-04-07-05-00</t>
  </si>
  <si>
    <t>Obrzeże betonowe 8x30x100 cm na podsypce cementowo-piaskowej</t>
  </si>
  <si>
    <t>metr</t>
  </si>
  <si>
    <t>KNNR N006-01-09-02-10</t>
  </si>
  <si>
    <t>D-04.05.01</t>
  </si>
  <si>
    <t>Podbudowa betonowa C3/4  z betoniarni grub 15 cm z pielęgnacją piaskiem i wodą</t>
  </si>
  <si>
    <t>KNNR N006-01-13-02-10</t>
  </si>
  <si>
    <t>D-04.04.02</t>
  </si>
  <si>
    <t>Warstwa  podbudowy z KLSM  0-31,5mm grub 20 cm  kruszywo WA24-2 F2, LA&lt;=30</t>
  </si>
  <si>
    <t>KNR  231-10-04-07-00</t>
  </si>
  <si>
    <t>D-04.03.01</t>
  </si>
  <si>
    <t>Skropienie poszerzonej podbudowy i nawierzchni emulsją  asfaltową w ilośći 0,8kg/m2</t>
  </si>
  <si>
    <t>KNNR N001-04-10-01-00</t>
  </si>
  <si>
    <t>D-05.03.26a</t>
  </si>
  <si>
    <t>Ułożenie bitumicznej siatki antyspękaniowej o wytrzymałości na rozciąganie w obu kierunkach &gt;=100kN/m na łączeniach nawierzchni -poszerzenia  umocowanej emulsja asfaltową</t>
  </si>
  <si>
    <t>KNR  231-01-08-02-00</t>
  </si>
  <si>
    <t>D-05.03.05b</t>
  </si>
  <si>
    <t>Mechaniczne wyrównanie podbudowy mieszanką asfaltową AC11W - zaklinowanie z warstwa wyrófiwnawczą poszerzonej podbudowy - srednio 5cm zgodnie z tabeli nakładek</t>
  </si>
  <si>
    <t>Mg</t>
  </si>
  <si>
    <t>DZIAŁ  A3</t>
  </si>
  <si>
    <t>CPV 45233250-6: Roboty w zakresie nawierzchni peronu autobusowego 2 sztuki</t>
  </si>
  <si>
    <t>Obrzeże betonowe 8x30x100 cm na podsypce cementowo-piaskowej  przy peronach</t>
  </si>
  <si>
    <t>KNNR N006-04-03-04-01</t>
  </si>
  <si>
    <t>D-08.01.01</t>
  </si>
  <si>
    <t>Krawężnik betonowy wystający 20x30 cm ława betonowa C12/15 na podsypce cementowo-piaskowej</t>
  </si>
  <si>
    <t>KNNR N006-01-09-01-10</t>
  </si>
  <si>
    <t>Podbudowa betonowa  C3/4 szer 2,0 grub 10 cm z pielęgnacją piaskiem i wodą</t>
  </si>
  <si>
    <t>KNR  231-05-11-03-01</t>
  </si>
  <si>
    <t>D-05.03.23a</t>
  </si>
  <si>
    <t>Nawierzchnia peronu z kostki betonowej szarej grub 8 cm na podsypce cementowo-piaskowej Uwaga! 40cm nawierzchni przy krawęzniku z kostki betonowej kolor czerwony.!</t>
  </si>
  <si>
    <t>KNR  231-06-07-04-00</t>
  </si>
  <si>
    <t>D-08.05.06a</t>
  </si>
  <si>
    <t>Ściek 2-rzędowy płaski z kostki betonowej 8*10*20 szarej   na podsypce cementowo-piaskowej</t>
  </si>
  <si>
    <t>DZIAŁ  A4</t>
  </si>
  <si>
    <t>CPV 45233223-8:Nawierzchnia drogi powiatowej</t>
  </si>
  <si>
    <t>Skropienie wyrównanej podbudowy bitumicznej emulsją  asfaltową w ilośći 0,5kg/m2</t>
  </si>
  <si>
    <t>KNR  231-03-11-05-00</t>
  </si>
  <si>
    <t>D-05.03.13a</t>
  </si>
  <si>
    <t>Nawierzchnia  warstwa ścieralna z mieszanki mastyksowo-grysowej o nieciągłym uziarnieniu SMA8 o  grub 3 cm pod ruch KR 2 z zawartościa parafiny w asfalcie 50/70 &lt;=1% wymagania podwyższone wg wytycznych WT1 i WT2 z 2014r.</t>
  </si>
  <si>
    <t>DZIAŁ  A5</t>
  </si>
  <si>
    <t>CPV 45233223-8:Nawierzchnia zjazdów z drogi powiatowej</t>
  </si>
  <si>
    <t>KNNR N006-02-04-01-10</t>
  </si>
  <si>
    <t>D-05-02-01</t>
  </si>
  <si>
    <t>Nawierzchnia zjazdów z KŁSM 0/31,5mm grub 10 cm kruszywo o parametrach WA24-2, F2 ,LA&lt;=30</t>
  </si>
  <si>
    <t>DZIAŁ  A6</t>
  </si>
  <si>
    <t>CPV 45232452-5: Oczyszczenie i odtworzenie rowów przydrożnych</t>
  </si>
  <si>
    <t>KNR  201-02-23-01-00</t>
  </si>
  <si>
    <t>D-06.04.01</t>
  </si>
  <si>
    <t>Wykopy płytkich rowów  do 0,5 m3 objętości na 1 m/b rowu koparkami podsiębiernymi 0,25 m3 w gruncie kat 1-2  z odwozem nadmiaru gruntu</t>
  </si>
  <si>
    <t>KNR  201-04-21-02-00</t>
  </si>
  <si>
    <t>Wykopy ręcznie płytkich rowów  po koparkach grub do 10 cm w gruncie kat 1-2</t>
  </si>
  <si>
    <t>Wykopy ręcznie głębokich rowów i kanałów po koparkach grub do 15 cm w gruncie kat 1-2</t>
  </si>
  <si>
    <t>DZIAŁ  A7</t>
  </si>
  <si>
    <t>CPV 45111291-4: Roboty w zakresie zagospodarowania terenu</t>
  </si>
  <si>
    <t>KNR  201-03-13-01-00</t>
  </si>
  <si>
    <t>D-06.03.01</t>
  </si>
  <si>
    <t>Formowanie pobocza ręcznie ziemią dowożoną samochodami wywrotkami grunt kat 1- grubości 10cm-ziemia z poszerzenia drogi</t>
  </si>
  <si>
    <t>KNR  201-02-36-03-00</t>
  </si>
  <si>
    <t>Zagęszczanie pobocza zageszczarkami grunt sypki kat 1-3</t>
  </si>
  <si>
    <t>KNNR N006-01-13-05-00</t>
  </si>
  <si>
    <t>D-06.03.01a</t>
  </si>
  <si>
    <t>Nawierzchnia pobocza z KŁSM 0/31,5mm grub 10 cm WA24-2,F2 LA&lt;=30</t>
  </si>
  <si>
    <t>KNR  231-07-02-02-00</t>
  </si>
  <si>
    <t>D-07.02.01</t>
  </si>
  <si>
    <t>Słupek do znaku drogowego z rur stalowych ocynkowanych fi 70 z zamknięciem góry słupka kapturkiem z PCV- zgodnie z zatwierdzonym projektem organizacji ruchu</t>
  </si>
  <si>
    <t>KNR  231-07-03-02-00</t>
  </si>
  <si>
    <t>Przymocowanie znaku drogowego o powierzchni pow 0,3 m2 z folia odblaskową typu 2 pryzmatyczną- zgodnie z zatwierdzonym projektem organizacji ruchu</t>
  </si>
  <si>
    <t>Montaz na łukach słupków prowadzących U-1a- zgodnie z zatwiierdzonym projektem organizacji ruchu</t>
  </si>
  <si>
    <t>KNR  231-07-06-03-00</t>
  </si>
  <si>
    <t>D-07.01.01</t>
  </si>
  <si>
    <t>Malowanie farbą akrylową do nawierzchni lini krawędziowych przerywanych- zgodnie z zatwierdzonym projektem organizacji rychu</t>
  </si>
  <si>
    <t>KNR  231-07-06-02-00</t>
  </si>
  <si>
    <t>Malowanie farbą akrylową do nawierzchni linii ciągłych krawędziwych  mechanicznie- zgodnie z zatwierdzonym projektem organizacji ruchu</t>
  </si>
  <si>
    <t>Razem wartość kosztorysowa netto:</t>
  </si>
  <si>
    <t>Podatek VAT :</t>
  </si>
  <si>
    <t>OGÓŁEM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</si>
</sst>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"/>
    <numFmt numFmtId="165" formatCode="0.000"/>
  </numFmts>
  <fonts count="15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i/>
      <sz val="8"/>
      <color rgb="FF000000" tint="0.59999389629810485"/>
      <name val="Calibri"/>
      <family val="2"/>
    </font>
    <font>
      <i/>
      <sz val="8"/>
      <color rgb="FF000000" tint="0.29999694814905242"/>
      <name val="Calibri"/>
      <family val="2"/>
    </font>
    <font>
      <i/>
      <sz val="8"/>
      <color rgb="FF000000" tint="0.499984740745262"/>
      <name val="Calibri"/>
      <family val="2"/>
    </font>
    <font>
      <sz val="8"/>
      <color rgb="FF000000"/>
      <name val="Calibri"/>
      <family val="2"/>
    </font>
    <font>
      <sz val="9"/>
      <color rgb="FF000000" tint="0.59999389629810485"/>
      <name val="Calibri"/>
      <family val="2"/>
    </font>
    <font>
      <sz val="9"/>
      <color rgb="FF000000" tint="0.29999694814905242"/>
      <name val="Calibri"/>
      <family val="2"/>
    </font>
    <font>
      <sz val="9"/>
      <color rgb="FF000000" tint="0.499984740745262"/>
      <name val="Calibri"/>
      <family val="2"/>
    </font>
    <font>
      <b/>
      <sz val="10"/>
      <color rgb="FF000000" tint="0.59999389629810485"/>
      <name val="Calibri"/>
      <family val="2"/>
    </font>
    <font>
      <b/>
      <sz val="10"/>
      <color rgb="FF000000" tint="0.29999694814905242"/>
      <name val="Calibri"/>
      <family val="2"/>
    </font>
    <font>
      <b/>
      <sz val="10"/>
      <color rgb="FF000000" tint="0.499984740745262"/>
      <name val="Calibri"/>
      <family val="2"/>
    </font>
    <font>
      <b/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4" fontId="0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 applyAlignment="1">
      <alignment vertical="top"/>
    </xf>
    <xf numFmtId="2" fontId="11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tabSelected="1" topLeftCell="A52" workbookViewId="0">
      <selection activeCell="AF73" sqref="AF73"/>
    </sheetView>
  </sheetViews>
  <sheetFormatPr defaultRowHeight="15" x14ac:dyDescent="0.2"/>
  <cols>
    <col min="1" max="1" width="6"/>
    <col min="2" max="2" width="20"/>
    <col min="3" max="3" width="2"/>
    <col min="4" max="4" width="50"/>
    <col min="5" max="5" width="2"/>
    <col min="6" max="6" width="8"/>
    <col min="7" max="7" width="9"/>
    <col min="8" max="8" width="2"/>
    <col min="9" max="14" width="0" hidden="1"/>
    <col min="15" max="15" width="9"/>
    <col min="16" max="16" width="2"/>
    <col min="17" max="23" width="0" hidden="1"/>
    <col min="24" max="24" width="13"/>
    <col min="25" max="26" width="2"/>
    <col min="27" max="28" width="0" hidden="1"/>
  </cols>
  <sheetData>
    <row r="1" spans="1:28" x14ac:dyDescent="0.2">
      <c r="A1" s="20" t="s">
        <v>0</v>
      </c>
      <c r="B1" s="21"/>
      <c r="C1" s="21"/>
      <c r="D1" s="21"/>
      <c r="E1" s="21"/>
    </row>
    <row r="3" spans="1:28" ht="12.75" x14ac:dyDescent="0.2">
      <c r="A3" s="2" t="s">
        <v>1</v>
      </c>
      <c r="B3" s="22" t="s">
        <v>2</v>
      </c>
      <c r="C3" s="21"/>
      <c r="D3" s="21"/>
      <c r="E3" s="21"/>
    </row>
    <row r="4" spans="1:28" ht="12.75" x14ac:dyDescent="0.2">
      <c r="A4" s="2" t="s">
        <v>3</v>
      </c>
      <c r="B4" s="22" t="s">
        <v>4</v>
      </c>
      <c r="C4" s="21"/>
      <c r="D4" s="21"/>
      <c r="E4" s="21"/>
    </row>
    <row r="5" spans="1:28" ht="12.75" x14ac:dyDescent="0.2">
      <c r="A5" s="2" t="s">
        <v>5</v>
      </c>
      <c r="B5" s="22" t="s">
        <v>6</v>
      </c>
      <c r="C5" s="21"/>
      <c r="D5" s="21"/>
      <c r="E5" s="21"/>
    </row>
    <row r="8" spans="1:28" ht="12" x14ac:dyDescent="0.2">
      <c r="A8" s="3" t="s">
        <v>7</v>
      </c>
      <c r="B8" s="3" t="s">
        <v>8</v>
      </c>
      <c r="C8" s="3" t="s">
        <v>9</v>
      </c>
      <c r="D8" s="3" t="s">
        <v>10</v>
      </c>
      <c r="F8" s="3" t="s">
        <v>11</v>
      </c>
      <c r="G8" s="3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3" t="s">
        <v>19</v>
      </c>
      <c r="Q8" s="4" t="s">
        <v>20</v>
      </c>
      <c r="R8" s="4" t="s">
        <v>21</v>
      </c>
      <c r="S8" s="4" t="s">
        <v>22</v>
      </c>
      <c r="T8" s="4" t="s">
        <v>23</v>
      </c>
      <c r="U8" s="4" t="s">
        <v>24</v>
      </c>
      <c r="V8" s="4" t="s">
        <v>25</v>
      </c>
      <c r="W8" s="5" t="s">
        <v>26</v>
      </c>
      <c r="X8" s="3" t="s">
        <v>27</v>
      </c>
      <c r="AA8" s="6" t="s">
        <v>28</v>
      </c>
      <c r="AB8" s="6" t="s">
        <v>29</v>
      </c>
    </row>
    <row r="10" spans="1:28" ht="12.75" x14ac:dyDescent="0.2">
      <c r="A10" s="23" t="s">
        <v>30</v>
      </c>
      <c r="B10" s="21"/>
      <c r="C10" s="24" t="s">
        <v>31</v>
      </c>
      <c r="D10" s="21"/>
      <c r="E10" s="21"/>
    </row>
    <row r="11" spans="1:28" ht="36" x14ac:dyDescent="0.2">
      <c r="A11" s="7">
        <v>10</v>
      </c>
      <c r="B11" s="1" t="s">
        <v>32</v>
      </c>
      <c r="C11" s="1" t="s">
        <v>33</v>
      </c>
      <c r="D11" s="8" t="s">
        <v>34</v>
      </c>
      <c r="F11" s="9" t="s">
        <v>35</v>
      </c>
      <c r="G11" s="10">
        <v>0.77</v>
      </c>
      <c r="I11" s="11">
        <v>1899.5</v>
      </c>
      <c r="J11" s="11">
        <v>18.75</v>
      </c>
      <c r="K11" s="11">
        <v>0</v>
      </c>
      <c r="L11" s="11">
        <v>427.05</v>
      </c>
      <c r="M11" s="11">
        <v>1512.26</v>
      </c>
      <c r="N11" s="11">
        <v>575.82000000000005</v>
      </c>
      <c r="O11" s="12"/>
      <c r="Q11" s="11">
        <f>G11*I11</f>
        <v>1462.615</v>
      </c>
      <c r="R11" s="11">
        <f>G11*J11</f>
        <v>14.4375</v>
      </c>
      <c r="S11" s="11">
        <f>G11*K11</f>
        <v>0</v>
      </c>
      <c r="T11" s="11">
        <f>G11*L11</f>
        <v>328.82850000000002</v>
      </c>
      <c r="U11" s="11">
        <f>G11*M11</f>
        <v>1164.4402</v>
      </c>
      <c r="V11" s="11">
        <f>G11*N11</f>
        <v>443.38140000000004</v>
      </c>
      <c r="W11" s="13">
        <f>G11*O11</f>
        <v>0</v>
      </c>
      <c r="X11" s="12"/>
      <c r="AA11" s="14">
        <v>4433.38</v>
      </c>
      <c r="AB11" s="15">
        <v>3413.7</v>
      </c>
    </row>
    <row r="12" spans="1:28" ht="24" x14ac:dyDescent="0.2">
      <c r="A12" s="7">
        <v>20</v>
      </c>
      <c r="B12" s="1" t="s">
        <v>36</v>
      </c>
      <c r="C12" s="1" t="s">
        <v>37</v>
      </c>
      <c r="D12" s="8" t="s">
        <v>38</v>
      </c>
      <c r="F12" s="9" t="s">
        <v>39</v>
      </c>
      <c r="G12" s="10">
        <v>3</v>
      </c>
      <c r="I12" s="11">
        <v>7.5</v>
      </c>
      <c r="J12" s="11">
        <v>0</v>
      </c>
      <c r="K12" s="11">
        <v>0</v>
      </c>
      <c r="L12" s="11">
        <v>0</v>
      </c>
      <c r="M12" s="11">
        <v>4.87</v>
      </c>
      <c r="N12" s="11">
        <v>1.86</v>
      </c>
      <c r="O12" s="12"/>
      <c r="Q12" s="11">
        <f>G12*I12</f>
        <v>22.5</v>
      </c>
      <c r="R12" s="11">
        <f>G12*J12</f>
        <v>0</v>
      </c>
      <c r="S12" s="11">
        <f>G12*K12</f>
        <v>0</v>
      </c>
      <c r="T12" s="11">
        <f>G12*L12</f>
        <v>0</v>
      </c>
      <c r="U12" s="11">
        <f>G12*M12</f>
        <v>14.61</v>
      </c>
      <c r="V12" s="11">
        <f>G12*N12</f>
        <v>5.58</v>
      </c>
      <c r="W12" s="13">
        <f>G12*O12</f>
        <v>0</v>
      </c>
      <c r="X12" s="12"/>
      <c r="AA12" s="14">
        <v>14.23</v>
      </c>
      <c r="AB12" s="15">
        <v>42.69</v>
      </c>
    </row>
    <row r="13" spans="1:28" ht="24" x14ac:dyDescent="0.2">
      <c r="A13" s="7">
        <v>30</v>
      </c>
      <c r="B13" s="1" t="s">
        <v>40</v>
      </c>
      <c r="C13" s="1" t="s">
        <v>37</v>
      </c>
      <c r="D13" s="8" t="s">
        <v>41</v>
      </c>
      <c r="F13" s="9" t="s">
        <v>39</v>
      </c>
      <c r="G13" s="10">
        <v>3</v>
      </c>
      <c r="I13" s="11">
        <v>13.12</v>
      </c>
      <c r="J13" s="11">
        <v>0</v>
      </c>
      <c r="K13" s="11">
        <v>0</v>
      </c>
      <c r="L13" s="11">
        <v>0</v>
      </c>
      <c r="M13" s="11">
        <v>8.5299999999999994</v>
      </c>
      <c r="N13" s="11">
        <v>3.25</v>
      </c>
      <c r="O13" s="12"/>
      <c r="Q13" s="11">
        <f>G13*I13</f>
        <v>39.36</v>
      </c>
      <c r="R13" s="11">
        <f>G13*J13</f>
        <v>0</v>
      </c>
      <c r="S13" s="11">
        <f>G13*K13</f>
        <v>0</v>
      </c>
      <c r="T13" s="11">
        <f>G13*L13</f>
        <v>0</v>
      </c>
      <c r="U13" s="11">
        <f>G13*M13</f>
        <v>25.589999999999996</v>
      </c>
      <c r="V13" s="11">
        <f>G13*N13</f>
        <v>9.75</v>
      </c>
      <c r="W13" s="13">
        <f>G13*O13</f>
        <v>0</v>
      </c>
      <c r="X13" s="12"/>
      <c r="AA13" s="14">
        <v>24.9</v>
      </c>
      <c r="AB13" s="15">
        <v>74.7</v>
      </c>
    </row>
    <row r="14" spans="1:28" ht="48" x14ac:dyDescent="0.2">
      <c r="A14" s="7">
        <v>40</v>
      </c>
      <c r="B14" s="1" t="s">
        <v>42</v>
      </c>
      <c r="C14" s="1" t="s">
        <v>43</v>
      </c>
      <c r="D14" s="8" t="s">
        <v>44</v>
      </c>
      <c r="F14" s="9" t="s">
        <v>45</v>
      </c>
      <c r="G14" s="10">
        <v>114</v>
      </c>
      <c r="I14" s="11">
        <v>0.73</v>
      </c>
      <c r="J14" s="11">
        <v>0.59</v>
      </c>
      <c r="K14" s="11">
        <v>0</v>
      </c>
      <c r="L14" s="11">
        <v>13.14</v>
      </c>
      <c r="M14" s="11">
        <v>9.02</v>
      </c>
      <c r="N14" s="11">
        <v>3.43</v>
      </c>
      <c r="O14" s="12"/>
      <c r="Q14" s="11">
        <f>G14*I14</f>
        <v>83.22</v>
      </c>
      <c r="R14" s="11">
        <f>G14*J14</f>
        <v>67.259999999999991</v>
      </c>
      <c r="S14" s="11">
        <f>G14*K14</f>
        <v>0</v>
      </c>
      <c r="T14" s="11">
        <f>G14*L14</f>
        <v>1497.96</v>
      </c>
      <c r="U14" s="11">
        <f>G14*M14</f>
        <v>1028.28</v>
      </c>
      <c r="V14" s="11">
        <f>G14*N14</f>
        <v>391.02000000000004</v>
      </c>
      <c r="W14" s="13">
        <f>G14*O14</f>
        <v>0</v>
      </c>
      <c r="X14" s="12"/>
      <c r="AA14" s="14">
        <v>26.91</v>
      </c>
      <c r="AB14" s="15">
        <v>3067.74</v>
      </c>
    </row>
    <row r="15" spans="1:28" ht="36" x14ac:dyDescent="0.2">
      <c r="A15" s="7">
        <v>50</v>
      </c>
      <c r="B15" s="1" t="s">
        <v>46</v>
      </c>
      <c r="C15" s="1" t="s">
        <v>47</v>
      </c>
      <c r="D15" s="8" t="s">
        <v>48</v>
      </c>
      <c r="F15" s="9" t="s">
        <v>49</v>
      </c>
      <c r="G15" s="10">
        <v>471.18</v>
      </c>
      <c r="I15" s="11">
        <v>1.89</v>
      </c>
      <c r="J15" s="11">
        <v>0</v>
      </c>
      <c r="K15" s="11">
        <v>0</v>
      </c>
      <c r="L15" s="11">
        <v>11.42</v>
      </c>
      <c r="M15" s="11">
        <v>8.65</v>
      </c>
      <c r="N15" s="11">
        <v>3.29</v>
      </c>
      <c r="O15" s="12"/>
      <c r="Q15" s="11">
        <f>G15*I15</f>
        <v>890.53019999999992</v>
      </c>
      <c r="R15" s="11">
        <f>G15*J15</f>
        <v>0</v>
      </c>
      <c r="S15" s="11">
        <f>G15*K15</f>
        <v>0</v>
      </c>
      <c r="T15" s="11">
        <f>G15*L15</f>
        <v>5380.8756000000003</v>
      </c>
      <c r="U15" s="11">
        <f>G15*M15</f>
        <v>4075.7070000000003</v>
      </c>
      <c r="V15" s="11">
        <f>G15*N15</f>
        <v>1550.1822</v>
      </c>
      <c r="W15" s="13">
        <f>G15*O15</f>
        <v>0</v>
      </c>
      <c r="X15" s="12"/>
      <c r="AA15" s="14">
        <v>25.25</v>
      </c>
      <c r="AB15" s="15">
        <v>11897.3</v>
      </c>
    </row>
    <row r="16" spans="1:28" ht="12.75" x14ac:dyDescent="0.2">
      <c r="F16" s="23" t="s">
        <v>50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6">
        <f t="shared" ref="Q16:W16" si="0">SUM(Q11:Q15)</f>
        <v>2498.2251999999999</v>
      </c>
      <c r="R16" s="16">
        <f t="shared" si="0"/>
        <v>81.697499999999991</v>
      </c>
      <c r="S16" s="16">
        <f t="shared" si="0"/>
        <v>0</v>
      </c>
      <c r="T16" s="16">
        <f t="shared" si="0"/>
        <v>7207.6641</v>
      </c>
      <c r="U16" s="16">
        <f t="shared" si="0"/>
        <v>6308.6271999999999</v>
      </c>
      <c r="V16" s="16">
        <f t="shared" si="0"/>
        <v>2399.9135999999999</v>
      </c>
      <c r="W16" s="17">
        <f t="shared" si="0"/>
        <v>0</v>
      </c>
      <c r="X16" s="18"/>
      <c r="AB16" s="19">
        <v>18496.13</v>
      </c>
    </row>
    <row r="18" spans="1:28" ht="12.75" x14ac:dyDescent="0.2">
      <c r="A18" s="23" t="s">
        <v>51</v>
      </c>
      <c r="B18" s="21"/>
      <c r="C18" s="24" t="s">
        <v>52</v>
      </c>
      <c r="D18" s="21"/>
      <c r="E18" s="21"/>
    </row>
    <row r="19" spans="1:28" ht="12" x14ac:dyDescent="0.2">
      <c r="A19" s="7">
        <v>10</v>
      </c>
      <c r="B19" s="1" t="s">
        <v>53</v>
      </c>
      <c r="C19" s="1" t="s">
        <v>54</v>
      </c>
      <c r="D19" s="8" t="s">
        <v>55</v>
      </c>
      <c r="F19" s="9" t="s">
        <v>49</v>
      </c>
      <c r="G19" s="10">
        <v>76.5</v>
      </c>
      <c r="I19" s="11">
        <v>167.96</v>
      </c>
      <c r="J19" s="11">
        <v>299.35000000000002</v>
      </c>
      <c r="K19" s="11">
        <v>0</v>
      </c>
      <c r="L19" s="11">
        <v>0</v>
      </c>
      <c r="M19" s="11">
        <v>109.17</v>
      </c>
      <c r="N19" s="11">
        <v>41.57</v>
      </c>
      <c r="O19" s="12"/>
      <c r="Q19" s="11">
        <f t="shared" ref="Q19:Q25" si="1">G19*I19</f>
        <v>12848.94</v>
      </c>
      <c r="R19" s="11">
        <f t="shared" ref="R19:R25" si="2">G19*J19</f>
        <v>22900.275000000001</v>
      </c>
      <c r="S19" s="11">
        <f t="shared" ref="S19:S25" si="3">G19*K19</f>
        <v>0</v>
      </c>
      <c r="T19" s="11">
        <f t="shared" ref="T19:T25" si="4">G19*L19</f>
        <v>0</v>
      </c>
      <c r="U19" s="11">
        <f t="shared" ref="U19:U25" si="5">G19*M19</f>
        <v>8351.505000000001</v>
      </c>
      <c r="V19" s="11">
        <f t="shared" ref="V19:V25" si="6">G19*N19</f>
        <v>3180.105</v>
      </c>
      <c r="W19" s="13">
        <f t="shared" ref="W19:W25" si="7">G19*O19</f>
        <v>0</v>
      </c>
      <c r="X19" s="12"/>
      <c r="AA19" s="14">
        <v>618.04999999999995</v>
      </c>
      <c r="AB19" s="15">
        <v>47280.83</v>
      </c>
    </row>
    <row r="20" spans="1:28" ht="24" x14ac:dyDescent="0.2">
      <c r="A20" s="7">
        <v>20</v>
      </c>
      <c r="B20" s="1" t="s">
        <v>56</v>
      </c>
      <c r="C20" s="1" t="s">
        <v>54</v>
      </c>
      <c r="D20" s="8" t="s">
        <v>57</v>
      </c>
      <c r="F20" s="9" t="s">
        <v>58</v>
      </c>
      <c r="G20" s="10">
        <v>1530</v>
      </c>
      <c r="I20" s="11">
        <v>4.71</v>
      </c>
      <c r="J20" s="11">
        <v>17.7</v>
      </c>
      <c r="K20" s="11">
        <v>0</v>
      </c>
      <c r="L20" s="11">
        <v>0</v>
      </c>
      <c r="M20" s="11">
        <v>3.06</v>
      </c>
      <c r="N20" s="11">
        <v>1.17</v>
      </c>
      <c r="O20" s="12"/>
      <c r="Q20" s="11">
        <f t="shared" si="1"/>
        <v>7206.3</v>
      </c>
      <c r="R20" s="11">
        <f t="shared" si="2"/>
        <v>27081</v>
      </c>
      <c r="S20" s="11">
        <f t="shared" si="3"/>
        <v>0</v>
      </c>
      <c r="T20" s="11">
        <f t="shared" si="4"/>
        <v>0</v>
      </c>
      <c r="U20" s="11">
        <f t="shared" si="5"/>
        <v>4681.8</v>
      </c>
      <c r="V20" s="11">
        <f t="shared" si="6"/>
        <v>1790.1</v>
      </c>
      <c r="W20" s="13">
        <f t="shared" si="7"/>
        <v>0</v>
      </c>
      <c r="X20" s="12"/>
      <c r="AA20" s="14">
        <v>26.64</v>
      </c>
      <c r="AB20" s="15">
        <v>40759.199999999997</v>
      </c>
    </row>
    <row r="21" spans="1:28" ht="24" x14ac:dyDescent="0.2">
      <c r="A21" s="7">
        <v>30</v>
      </c>
      <c r="B21" s="1" t="s">
        <v>59</v>
      </c>
      <c r="C21" s="1" t="s">
        <v>60</v>
      </c>
      <c r="D21" s="8" t="s">
        <v>61</v>
      </c>
      <c r="F21" s="9" t="s">
        <v>45</v>
      </c>
      <c r="G21" s="10">
        <v>1430.28</v>
      </c>
      <c r="I21" s="11">
        <v>8.01</v>
      </c>
      <c r="J21" s="11">
        <v>39.159999999999997</v>
      </c>
      <c r="K21" s="11">
        <v>0</v>
      </c>
      <c r="L21" s="11">
        <v>6.09</v>
      </c>
      <c r="M21" s="11">
        <v>9.16</v>
      </c>
      <c r="N21" s="11">
        <v>3.49</v>
      </c>
      <c r="O21" s="12"/>
      <c r="Q21" s="11">
        <f t="shared" si="1"/>
        <v>11456.542799999999</v>
      </c>
      <c r="R21" s="11">
        <f t="shared" si="2"/>
        <v>56009.764799999997</v>
      </c>
      <c r="S21" s="11">
        <f t="shared" si="3"/>
        <v>0</v>
      </c>
      <c r="T21" s="11">
        <f t="shared" si="4"/>
        <v>8710.4051999999992</v>
      </c>
      <c r="U21" s="11">
        <f t="shared" si="5"/>
        <v>13101.364799999999</v>
      </c>
      <c r="V21" s="11">
        <f t="shared" si="6"/>
        <v>4991.6772000000001</v>
      </c>
      <c r="W21" s="13">
        <f t="shared" si="7"/>
        <v>0</v>
      </c>
      <c r="X21" s="12"/>
      <c r="AA21" s="14">
        <v>65.91</v>
      </c>
      <c r="AB21" s="15">
        <v>94269.75</v>
      </c>
    </row>
    <row r="22" spans="1:28" ht="24" x14ac:dyDescent="0.2">
      <c r="A22" s="7">
        <v>40</v>
      </c>
      <c r="B22" s="1" t="s">
        <v>62</v>
      </c>
      <c r="C22" s="1" t="s">
        <v>63</v>
      </c>
      <c r="D22" s="8" t="s">
        <v>64</v>
      </c>
      <c r="F22" s="9" t="s">
        <v>45</v>
      </c>
      <c r="G22" s="10">
        <v>1430.28</v>
      </c>
      <c r="I22" s="11">
        <v>0.74</v>
      </c>
      <c r="J22" s="11">
        <v>34.04</v>
      </c>
      <c r="K22" s="11">
        <v>0</v>
      </c>
      <c r="L22" s="11">
        <v>8.89</v>
      </c>
      <c r="M22" s="11">
        <v>6.26</v>
      </c>
      <c r="N22" s="11">
        <v>2.38</v>
      </c>
      <c r="O22" s="12"/>
      <c r="Q22" s="11">
        <f t="shared" si="1"/>
        <v>1058.4071999999999</v>
      </c>
      <c r="R22" s="11">
        <f t="shared" si="2"/>
        <v>48686.731199999995</v>
      </c>
      <c r="S22" s="11">
        <f t="shared" si="3"/>
        <v>0</v>
      </c>
      <c r="T22" s="11">
        <f t="shared" si="4"/>
        <v>12715.189200000001</v>
      </c>
      <c r="U22" s="11">
        <f t="shared" si="5"/>
        <v>8953.5527999999995</v>
      </c>
      <c r="V22" s="11">
        <f t="shared" si="6"/>
        <v>3404.0663999999997</v>
      </c>
      <c r="W22" s="13">
        <f t="shared" si="7"/>
        <v>0</v>
      </c>
      <c r="X22" s="12"/>
      <c r="AA22" s="14">
        <v>52.31</v>
      </c>
      <c r="AB22" s="15">
        <v>74817.95</v>
      </c>
    </row>
    <row r="23" spans="1:28" ht="24" x14ac:dyDescent="0.2">
      <c r="A23" s="7">
        <v>50</v>
      </c>
      <c r="B23" s="1" t="s">
        <v>65</v>
      </c>
      <c r="C23" s="1" t="s">
        <v>66</v>
      </c>
      <c r="D23" s="8" t="s">
        <v>67</v>
      </c>
      <c r="F23" s="9" t="s">
        <v>45</v>
      </c>
      <c r="G23" s="10">
        <v>1530.28</v>
      </c>
      <c r="I23" s="11">
        <v>0.16</v>
      </c>
      <c r="J23" s="11">
        <v>1.31</v>
      </c>
      <c r="K23" s="11">
        <v>0</v>
      </c>
      <c r="L23" s="11">
        <v>0.73</v>
      </c>
      <c r="M23" s="11">
        <v>0.57999999999999996</v>
      </c>
      <c r="N23" s="11">
        <v>0.22</v>
      </c>
      <c r="O23" s="12"/>
      <c r="Q23" s="11">
        <f t="shared" si="1"/>
        <v>244.84479999999999</v>
      </c>
      <c r="R23" s="11">
        <f t="shared" si="2"/>
        <v>2004.6668</v>
      </c>
      <c r="S23" s="11">
        <f t="shared" si="3"/>
        <v>0</v>
      </c>
      <c r="T23" s="11">
        <f t="shared" si="4"/>
        <v>1117.1043999999999</v>
      </c>
      <c r="U23" s="11">
        <f t="shared" si="5"/>
        <v>887.56239999999991</v>
      </c>
      <c r="V23" s="11">
        <f t="shared" si="6"/>
        <v>336.66160000000002</v>
      </c>
      <c r="W23" s="13">
        <f t="shared" si="7"/>
        <v>0</v>
      </c>
      <c r="X23" s="12"/>
      <c r="AA23" s="14">
        <v>3</v>
      </c>
      <c r="AB23" s="15">
        <v>4590.84</v>
      </c>
    </row>
    <row r="24" spans="1:28" ht="48" x14ac:dyDescent="0.2">
      <c r="A24" s="7">
        <v>60</v>
      </c>
      <c r="B24" s="1" t="s">
        <v>68</v>
      </c>
      <c r="C24" s="1" t="s">
        <v>69</v>
      </c>
      <c r="D24" s="8" t="s">
        <v>70</v>
      </c>
      <c r="F24" s="9" t="s">
        <v>45</v>
      </c>
      <c r="G24" s="10">
        <v>1530</v>
      </c>
      <c r="I24" s="11">
        <v>1.87</v>
      </c>
      <c r="J24" s="11">
        <v>2.69</v>
      </c>
      <c r="K24" s="11">
        <v>0</v>
      </c>
      <c r="L24" s="11">
        <v>0</v>
      </c>
      <c r="M24" s="11">
        <v>1.22</v>
      </c>
      <c r="N24" s="11">
        <v>0.46</v>
      </c>
      <c r="O24" s="12"/>
      <c r="Q24" s="11">
        <f t="shared" si="1"/>
        <v>2861.1000000000004</v>
      </c>
      <c r="R24" s="11">
        <f t="shared" si="2"/>
        <v>4115.7</v>
      </c>
      <c r="S24" s="11">
        <f t="shared" si="3"/>
        <v>0</v>
      </c>
      <c r="T24" s="11">
        <f t="shared" si="4"/>
        <v>0</v>
      </c>
      <c r="U24" s="11">
        <f t="shared" si="5"/>
        <v>1866.6</v>
      </c>
      <c r="V24" s="11">
        <f t="shared" si="6"/>
        <v>703.80000000000007</v>
      </c>
      <c r="W24" s="13">
        <f t="shared" si="7"/>
        <v>0</v>
      </c>
      <c r="X24" s="12"/>
      <c r="AA24" s="14">
        <v>6.24</v>
      </c>
      <c r="AB24" s="15">
        <v>9547.2000000000007</v>
      </c>
    </row>
    <row r="25" spans="1:28" ht="48" x14ac:dyDescent="0.2">
      <c r="A25" s="7">
        <v>70</v>
      </c>
      <c r="B25" s="1" t="s">
        <v>71</v>
      </c>
      <c r="C25" s="1" t="s">
        <v>72</v>
      </c>
      <c r="D25" s="8" t="s">
        <v>73</v>
      </c>
      <c r="F25" s="9" t="s">
        <v>74</v>
      </c>
      <c r="G25" s="10">
        <v>916.34</v>
      </c>
      <c r="I25" s="11">
        <v>17.68</v>
      </c>
      <c r="J25" s="11">
        <v>294.35000000000002</v>
      </c>
      <c r="K25" s="11">
        <v>0</v>
      </c>
      <c r="L25" s="11">
        <v>11.23</v>
      </c>
      <c r="M25" s="11">
        <v>18.79</v>
      </c>
      <c r="N25" s="11">
        <v>7.16</v>
      </c>
      <c r="O25" s="12"/>
      <c r="Q25" s="11">
        <f t="shared" si="1"/>
        <v>16200.8912</v>
      </c>
      <c r="R25" s="11">
        <f t="shared" si="2"/>
        <v>269724.679</v>
      </c>
      <c r="S25" s="11">
        <f t="shared" si="3"/>
        <v>0</v>
      </c>
      <c r="T25" s="11">
        <f t="shared" si="4"/>
        <v>10290.4982</v>
      </c>
      <c r="U25" s="11">
        <f t="shared" si="5"/>
        <v>17218.028600000001</v>
      </c>
      <c r="V25" s="11">
        <f t="shared" si="6"/>
        <v>6560.9944000000005</v>
      </c>
      <c r="W25" s="13">
        <f t="shared" si="7"/>
        <v>0</v>
      </c>
      <c r="X25" s="12"/>
      <c r="AA25" s="14">
        <v>349.21</v>
      </c>
      <c r="AB25" s="15">
        <v>319995.09000000003</v>
      </c>
    </row>
    <row r="26" spans="1:28" ht="12.75" x14ac:dyDescent="0.2">
      <c r="F26" s="23" t="s">
        <v>50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16">
        <f t="shared" ref="Q26:W26" si="8">SUM(Q19:Q25)</f>
        <v>51877.025999999998</v>
      </c>
      <c r="R26" s="16">
        <f t="shared" si="8"/>
        <v>430522.81680000003</v>
      </c>
      <c r="S26" s="16">
        <f t="shared" si="8"/>
        <v>0</v>
      </c>
      <c r="T26" s="16">
        <f t="shared" si="8"/>
        <v>32833.197</v>
      </c>
      <c r="U26" s="16">
        <f t="shared" si="8"/>
        <v>55060.4136</v>
      </c>
      <c r="V26" s="16">
        <f t="shared" si="8"/>
        <v>20967.404599999998</v>
      </c>
      <c r="W26" s="17">
        <f t="shared" si="8"/>
        <v>0</v>
      </c>
      <c r="X26" s="18"/>
      <c r="AB26" s="19">
        <v>591260.86</v>
      </c>
    </row>
    <row r="28" spans="1:28" ht="12.75" x14ac:dyDescent="0.2">
      <c r="A28" s="23" t="s">
        <v>75</v>
      </c>
      <c r="B28" s="21"/>
      <c r="C28" s="24" t="s">
        <v>76</v>
      </c>
      <c r="D28" s="21"/>
      <c r="E28" s="21"/>
    </row>
    <row r="29" spans="1:28" ht="12" x14ac:dyDescent="0.2">
      <c r="A29" s="7">
        <v>10</v>
      </c>
      <c r="B29" s="1" t="s">
        <v>53</v>
      </c>
      <c r="C29" s="1" t="s">
        <v>54</v>
      </c>
      <c r="D29" s="8" t="s">
        <v>55</v>
      </c>
      <c r="F29" s="9" t="s">
        <v>49</v>
      </c>
      <c r="G29" s="10">
        <v>2.4</v>
      </c>
      <c r="I29" s="11">
        <v>167.96</v>
      </c>
      <c r="J29" s="11">
        <v>299.35000000000002</v>
      </c>
      <c r="K29" s="11">
        <v>0</v>
      </c>
      <c r="L29" s="11">
        <v>0</v>
      </c>
      <c r="M29" s="11">
        <v>109.17</v>
      </c>
      <c r="N29" s="11">
        <v>41.57</v>
      </c>
      <c r="O29" s="12"/>
      <c r="Q29" s="11">
        <f t="shared" ref="Q29:Q34" si="9">G29*I29</f>
        <v>403.10399999999998</v>
      </c>
      <c r="R29" s="11">
        <f t="shared" ref="R29:R34" si="10">G29*J29</f>
        <v>718.44</v>
      </c>
      <c r="S29" s="11">
        <f t="shared" ref="S29:S34" si="11">G29*K29</f>
        <v>0</v>
      </c>
      <c r="T29" s="11">
        <f t="shared" ref="T29:T34" si="12">G29*L29</f>
        <v>0</v>
      </c>
      <c r="U29" s="11">
        <f t="shared" ref="U29:U34" si="13">G29*M29</f>
        <v>262.00799999999998</v>
      </c>
      <c r="V29" s="11">
        <f t="shared" ref="V29:V34" si="14">G29*N29</f>
        <v>99.768000000000001</v>
      </c>
      <c r="W29" s="13">
        <f t="shared" ref="W29:W34" si="15">G29*O29</f>
        <v>0</v>
      </c>
      <c r="X29" s="12"/>
      <c r="AA29" s="14">
        <v>618.04999999999995</v>
      </c>
      <c r="AB29" s="15">
        <v>1483.32</v>
      </c>
    </row>
    <row r="30" spans="1:28" ht="24" x14ac:dyDescent="0.2">
      <c r="A30" s="7">
        <v>20</v>
      </c>
      <c r="B30" s="1" t="s">
        <v>56</v>
      </c>
      <c r="C30" s="1" t="s">
        <v>54</v>
      </c>
      <c r="D30" s="8" t="s">
        <v>77</v>
      </c>
      <c r="F30" s="9" t="s">
        <v>58</v>
      </c>
      <c r="G30" s="10">
        <v>48</v>
      </c>
      <c r="I30" s="11">
        <v>4.71</v>
      </c>
      <c r="J30" s="11">
        <v>17.7</v>
      </c>
      <c r="K30" s="11">
        <v>0</v>
      </c>
      <c r="L30" s="11">
        <v>0</v>
      </c>
      <c r="M30" s="11">
        <v>3.06</v>
      </c>
      <c r="N30" s="11">
        <v>1.17</v>
      </c>
      <c r="O30" s="12"/>
      <c r="Q30" s="11">
        <f t="shared" si="9"/>
        <v>226.07999999999998</v>
      </c>
      <c r="R30" s="11">
        <f t="shared" si="10"/>
        <v>849.59999999999991</v>
      </c>
      <c r="S30" s="11">
        <f t="shared" si="11"/>
        <v>0</v>
      </c>
      <c r="T30" s="11">
        <f t="shared" si="12"/>
        <v>0</v>
      </c>
      <c r="U30" s="11">
        <f t="shared" si="13"/>
        <v>146.88</v>
      </c>
      <c r="V30" s="11">
        <f t="shared" si="14"/>
        <v>56.16</v>
      </c>
      <c r="W30" s="13">
        <f t="shared" si="15"/>
        <v>0</v>
      </c>
      <c r="X30" s="12"/>
      <c r="AA30" s="14">
        <v>26.64</v>
      </c>
      <c r="AB30" s="15">
        <v>1278.72</v>
      </c>
    </row>
    <row r="31" spans="1:28" ht="36" x14ac:dyDescent="0.2">
      <c r="A31" s="7">
        <v>30</v>
      </c>
      <c r="B31" s="1" t="s">
        <v>78</v>
      </c>
      <c r="C31" s="1" t="s">
        <v>79</v>
      </c>
      <c r="D31" s="8" t="s">
        <v>80</v>
      </c>
      <c r="F31" s="9" t="s">
        <v>58</v>
      </c>
      <c r="G31" s="10">
        <v>40</v>
      </c>
      <c r="I31" s="11">
        <v>12.84</v>
      </c>
      <c r="J31" s="11">
        <v>51.87</v>
      </c>
      <c r="K31" s="11">
        <v>0</v>
      </c>
      <c r="L31" s="11">
        <v>0</v>
      </c>
      <c r="M31" s="11">
        <v>8.35</v>
      </c>
      <c r="N31" s="11">
        <v>3.18</v>
      </c>
      <c r="O31" s="12"/>
      <c r="Q31" s="11">
        <f t="shared" si="9"/>
        <v>513.6</v>
      </c>
      <c r="R31" s="11">
        <f t="shared" si="10"/>
        <v>2074.7999999999997</v>
      </c>
      <c r="S31" s="11">
        <f t="shared" si="11"/>
        <v>0</v>
      </c>
      <c r="T31" s="11">
        <f t="shared" si="12"/>
        <v>0</v>
      </c>
      <c r="U31" s="11">
        <f t="shared" si="13"/>
        <v>334</v>
      </c>
      <c r="V31" s="11">
        <f t="shared" si="14"/>
        <v>127.2</v>
      </c>
      <c r="W31" s="13">
        <f t="shared" si="15"/>
        <v>0</v>
      </c>
      <c r="X31" s="12"/>
      <c r="AA31" s="14">
        <v>76.239999999999995</v>
      </c>
      <c r="AB31" s="15">
        <v>3049.6</v>
      </c>
    </row>
    <row r="32" spans="1:28" ht="24" x14ac:dyDescent="0.2">
      <c r="A32" s="7">
        <v>40</v>
      </c>
      <c r="B32" s="1" t="s">
        <v>81</v>
      </c>
      <c r="C32" s="1" t="s">
        <v>60</v>
      </c>
      <c r="D32" s="8" t="s">
        <v>82</v>
      </c>
      <c r="F32" s="9" t="s">
        <v>45</v>
      </c>
      <c r="G32" s="10">
        <v>80</v>
      </c>
      <c r="I32" s="11">
        <v>6.06</v>
      </c>
      <c r="J32" s="11">
        <v>19.21</v>
      </c>
      <c r="K32" s="11">
        <v>0</v>
      </c>
      <c r="L32" s="11">
        <v>4.04</v>
      </c>
      <c r="M32" s="11">
        <v>6.56</v>
      </c>
      <c r="N32" s="11">
        <v>2.5</v>
      </c>
      <c r="O32" s="12"/>
      <c r="Q32" s="11">
        <f t="shared" si="9"/>
        <v>484.79999999999995</v>
      </c>
      <c r="R32" s="11">
        <f t="shared" si="10"/>
        <v>1536.8000000000002</v>
      </c>
      <c r="S32" s="11">
        <f t="shared" si="11"/>
        <v>0</v>
      </c>
      <c r="T32" s="11">
        <f t="shared" si="12"/>
        <v>323.2</v>
      </c>
      <c r="U32" s="11">
        <f t="shared" si="13"/>
        <v>524.79999999999995</v>
      </c>
      <c r="V32" s="11">
        <f t="shared" si="14"/>
        <v>200</v>
      </c>
      <c r="W32" s="13">
        <f t="shared" si="15"/>
        <v>0</v>
      </c>
      <c r="X32" s="12"/>
      <c r="AA32" s="14">
        <v>38.369999999999997</v>
      </c>
      <c r="AB32" s="15">
        <v>3069.6</v>
      </c>
    </row>
    <row r="33" spans="1:28" ht="48" x14ac:dyDescent="0.2">
      <c r="A33" s="7">
        <v>50</v>
      </c>
      <c r="B33" s="1" t="s">
        <v>83</v>
      </c>
      <c r="C33" s="1" t="s">
        <v>84</v>
      </c>
      <c r="D33" s="8" t="s">
        <v>85</v>
      </c>
      <c r="F33" s="9" t="s">
        <v>45</v>
      </c>
      <c r="G33" s="10">
        <v>80</v>
      </c>
      <c r="I33" s="11">
        <v>22.15</v>
      </c>
      <c r="J33" s="11">
        <v>49.48</v>
      </c>
      <c r="K33" s="11">
        <v>0</v>
      </c>
      <c r="L33" s="11">
        <v>1.07</v>
      </c>
      <c r="M33" s="11">
        <v>15.09</v>
      </c>
      <c r="N33" s="11">
        <v>5.75</v>
      </c>
      <c r="O33" s="12"/>
      <c r="Q33" s="11">
        <f t="shared" si="9"/>
        <v>1772</v>
      </c>
      <c r="R33" s="11">
        <f t="shared" si="10"/>
        <v>3958.3999999999996</v>
      </c>
      <c r="S33" s="11">
        <f t="shared" si="11"/>
        <v>0</v>
      </c>
      <c r="T33" s="11">
        <f t="shared" si="12"/>
        <v>85.600000000000009</v>
      </c>
      <c r="U33" s="11">
        <f t="shared" si="13"/>
        <v>1207.2</v>
      </c>
      <c r="V33" s="11">
        <f t="shared" si="14"/>
        <v>460</v>
      </c>
      <c r="W33" s="13">
        <f t="shared" si="15"/>
        <v>0</v>
      </c>
      <c r="X33" s="12"/>
      <c r="AA33" s="14">
        <v>93.54</v>
      </c>
      <c r="AB33" s="15">
        <v>7483.2</v>
      </c>
    </row>
    <row r="34" spans="1:28" ht="24" x14ac:dyDescent="0.2">
      <c r="A34" s="7">
        <v>60</v>
      </c>
      <c r="B34" s="1" t="s">
        <v>86</v>
      </c>
      <c r="C34" s="1" t="s">
        <v>87</v>
      </c>
      <c r="D34" s="8" t="s">
        <v>88</v>
      </c>
      <c r="F34" s="9" t="s">
        <v>58</v>
      </c>
      <c r="G34" s="10">
        <v>40</v>
      </c>
      <c r="I34" s="11">
        <v>4.49</v>
      </c>
      <c r="J34" s="11">
        <v>8.34</v>
      </c>
      <c r="K34" s="11">
        <v>0</v>
      </c>
      <c r="L34" s="11">
        <v>0</v>
      </c>
      <c r="M34" s="11">
        <v>2.92</v>
      </c>
      <c r="N34" s="11">
        <v>1.1100000000000001</v>
      </c>
      <c r="O34" s="12"/>
      <c r="Q34" s="11">
        <f t="shared" si="9"/>
        <v>179.60000000000002</v>
      </c>
      <c r="R34" s="11">
        <f t="shared" si="10"/>
        <v>333.6</v>
      </c>
      <c r="S34" s="11">
        <f t="shared" si="11"/>
        <v>0</v>
      </c>
      <c r="T34" s="11">
        <f t="shared" si="12"/>
        <v>0</v>
      </c>
      <c r="U34" s="11">
        <f t="shared" si="13"/>
        <v>116.8</v>
      </c>
      <c r="V34" s="11">
        <f t="shared" si="14"/>
        <v>44.400000000000006</v>
      </c>
      <c r="W34" s="13">
        <f t="shared" si="15"/>
        <v>0</v>
      </c>
      <c r="X34" s="12"/>
      <c r="AA34" s="14">
        <v>16.86</v>
      </c>
      <c r="AB34" s="15">
        <v>674.4</v>
      </c>
    </row>
    <row r="35" spans="1:28" ht="12.75" x14ac:dyDescent="0.2">
      <c r="F35" s="23" t="s">
        <v>50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16">
        <f t="shared" ref="Q35:W35" si="16">SUM(Q29:Q34)</f>
        <v>3579.1839999999997</v>
      </c>
      <c r="R35" s="16">
        <f t="shared" si="16"/>
        <v>9471.64</v>
      </c>
      <c r="S35" s="16">
        <f t="shared" si="16"/>
        <v>0</v>
      </c>
      <c r="T35" s="16">
        <f t="shared" si="16"/>
        <v>408.8</v>
      </c>
      <c r="U35" s="16">
        <f t="shared" si="16"/>
        <v>2591.6880000000001</v>
      </c>
      <c r="V35" s="16">
        <f t="shared" si="16"/>
        <v>987.52799999999991</v>
      </c>
      <c r="W35" s="17">
        <f t="shared" si="16"/>
        <v>0</v>
      </c>
      <c r="X35" s="18"/>
      <c r="AB35" s="19">
        <v>17038.84</v>
      </c>
    </row>
    <row r="37" spans="1:28" ht="12.75" x14ac:dyDescent="0.2">
      <c r="A37" s="23" t="s">
        <v>89</v>
      </c>
      <c r="B37" s="21"/>
      <c r="C37" s="24" t="s">
        <v>90</v>
      </c>
      <c r="D37" s="21"/>
      <c r="E37" s="21"/>
    </row>
    <row r="38" spans="1:28" ht="24" x14ac:dyDescent="0.2">
      <c r="A38" s="7">
        <v>10</v>
      </c>
      <c r="B38" s="1" t="s">
        <v>65</v>
      </c>
      <c r="C38" s="1" t="s">
        <v>66</v>
      </c>
      <c r="D38" s="8" t="s">
        <v>91</v>
      </c>
      <c r="F38" s="9" t="s">
        <v>45</v>
      </c>
      <c r="G38" s="10">
        <v>4576.5</v>
      </c>
      <c r="I38" s="11">
        <v>0.16</v>
      </c>
      <c r="J38" s="11">
        <v>1.31</v>
      </c>
      <c r="K38" s="11">
        <v>0</v>
      </c>
      <c r="L38" s="11">
        <v>0.73</v>
      </c>
      <c r="M38" s="11">
        <v>0.57999999999999996</v>
      </c>
      <c r="N38" s="11">
        <v>0.22</v>
      </c>
      <c r="O38" s="12"/>
      <c r="Q38" s="11">
        <f>G38*I38</f>
        <v>732.24</v>
      </c>
      <c r="R38" s="11">
        <f>G38*J38</f>
        <v>5995.2150000000001</v>
      </c>
      <c r="S38" s="11">
        <f>G38*K38</f>
        <v>0</v>
      </c>
      <c r="T38" s="11">
        <f>G38*L38</f>
        <v>3340.8449999999998</v>
      </c>
      <c r="U38" s="11">
        <f>G38*M38</f>
        <v>2654.37</v>
      </c>
      <c r="V38" s="11">
        <f>G38*N38</f>
        <v>1006.83</v>
      </c>
      <c r="W38" s="13">
        <f>G38*O38</f>
        <v>0</v>
      </c>
      <c r="X38" s="12"/>
      <c r="AA38" s="14">
        <v>3</v>
      </c>
      <c r="AB38" s="15">
        <v>13729.5</v>
      </c>
    </row>
    <row r="39" spans="1:28" ht="60" x14ac:dyDescent="0.2">
      <c r="A39" s="7">
        <v>20</v>
      </c>
      <c r="B39" s="1" t="s">
        <v>92</v>
      </c>
      <c r="C39" s="1" t="s">
        <v>93</v>
      </c>
      <c r="D39" s="8" t="s">
        <v>94</v>
      </c>
      <c r="F39" s="9" t="s">
        <v>45</v>
      </c>
      <c r="G39" s="10">
        <v>4576.5</v>
      </c>
      <c r="I39" s="11">
        <v>0.52</v>
      </c>
      <c r="J39" s="11">
        <v>25.5</v>
      </c>
      <c r="K39" s="11">
        <v>0</v>
      </c>
      <c r="L39" s="11">
        <v>2.25</v>
      </c>
      <c r="M39" s="11">
        <v>1.8</v>
      </c>
      <c r="N39" s="11">
        <v>0.69</v>
      </c>
      <c r="O39" s="12"/>
      <c r="Q39" s="11">
        <f>G39*I39</f>
        <v>2379.7800000000002</v>
      </c>
      <c r="R39" s="11">
        <f>G39*J39</f>
        <v>116700.75</v>
      </c>
      <c r="S39" s="11">
        <f>G39*K39</f>
        <v>0</v>
      </c>
      <c r="T39" s="11">
        <f>G39*L39</f>
        <v>10297.125</v>
      </c>
      <c r="U39" s="11">
        <f>G39*M39</f>
        <v>8237.7000000000007</v>
      </c>
      <c r="V39" s="11">
        <f>G39*N39</f>
        <v>3157.7849999999999</v>
      </c>
      <c r="W39" s="13">
        <f>G39*O39</f>
        <v>0</v>
      </c>
      <c r="X39" s="12"/>
      <c r="AA39" s="14">
        <v>30.76</v>
      </c>
      <c r="AB39" s="15">
        <v>140773.14000000001</v>
      </c>
    </row>
    <row r="40" spans="1:28" ht="12.75" x14ac:dyDescent="0.2">
      <c r="F40" s="23" t="s">
        <v>50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16">
        <f t="shared" ref="Q40:W40" si="17">SUM(Q38:Q39)</f>
        <v>3112.0200000000004</v>
      </c>
      <c r="R40" s="16">
        <f t="shared" si="17"/>
        <v>122695.965</v>
      </c>
      <c r="S40" s="16">
        <f t="shared" si="17"/>
        <v>0</v>
      </c>
      <c r="T40" s="16">
        <f t="shared" si="17"/>
        <v>13637.97</v>
      </c>
      <c r="U40" s="16">
        <f t="shared" si="17"/>
        <v>10892.07</v>
      </c>
      <c r="V40" s="16">
        <f t="shared" si="17"/>
        <v>4164.6149999999998</v>
      </c>
      <c r="W40" s="17">
        <f t="shared" si="17"/>
        <v>0</v>
      </c>
      <c r="X40" s="18"/>
      <c r="AB40" s="19">
        <v>154502.64000000001</v>
      </c>
    </row>
    <row r="42" spans="1:28" ht="12.75" x14ac:dyDescent="0.2">
      <c r="A42" s="23" t="s">
        <v>95</v>
      </c>
      <c r="B42" s="21"/>
      <c r="C42" s="24" t="s">
        <v>96</v>
      </c>
      <c r="D42" s="21"/>
      <c r="E42" s="21"/>
    </row>
    <row r="43" spans="1:28" ht="24" x14ac:dyDescent="0.2">
      <c r="A43" s="7">
        <v>10</v>
      </c>
      <c r="B43" s="1" t="s">
        <v>97</v>
      </c>
      <c r="C43" s="1" t="s">
        <v>98</v>
      </c>
      <c r="D43" s="8" t="s">
        <v>99</v>
      </c>
      <c r="F43" s="9" t="s">
        <v>45</v>
      </c>
      <c r="G43" s="10">
        <v>232</v>
      </c>
      <c r="I43" s="11">
        <v>3.26</v>
      </c>
      <c r="J43" s="11">
        <v>20.23</v>
      </c>
      <c r="K43" s="11">
        <v>0</v>
      </c>
      <c r="L43" s="11">
        <v>6.67</v>
      </c>
      <c r="M43" s="11">
        <v>6.45</v>
      </c>
      <c r="N43" s="11">
        <v>2.46</v>
      </c>
      <c r="O43" s="12"/>
      <c r="Q43" s="11"/>
      <c r="R43" s="11"/>
      <c r="S43" s="11"/>
      <c r="T43" s="11"/>
      <c r="U43" s="11"/>
      <c r="V43" s="11"/>
      <c r="W43" s="13"/>
      <c r="X43" s="12"/>
      <c r="AA43" s="14">
        <v>39.07</v>
      </c>
      <c r="AB43" s="15">
        <v>9064.24</v>
      </c>
    </row>
    <row r="44" spans="1:28" ht="12.75" x14ac:dyDescent="0.2">
      <c r="F44" s="23" t="s">
        <v>50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16">
        <f t="shared" ref="Q44:W44" si="18">SUM(Q43)</f>
        <v>0</v>
      </c>
      <c r="R44" s="16">
        <f t="shared" si="18"/>
        <v>0</v>
      </c>
      <c r="S44" s="16">
        <f t="shared" si="18"/>
        <v>0</v>
      </c>
      <c r="T44" s="16">
        <f t="shared" si="18"/>
        <v>0</v>
      </c>
      <c r="U44" s="16">
        <f t="shared" si="18"/>
        <v>0</v>
      </c>
      <c r="V44" s="16">
        <f t="shared" si="18"/>
        <v>0</v>
      </c>
      <c r="W44" s="17">
        <f t="shared" si="18"/>
        <v>0</v>
      </c>
      <c r="X44" s="18"/>
      <c r="AB44" s="19">
        <v>9064.24</v>
      </c>
    </row>
    <row r="46" spans="1:28" ht="12.75" x14ac:dyDescent="0.2">
      <c r="A46" s="23" t="s">
        <v>100</v>
      </c>
      <c r="B46" s="21"/>
      <c r="C46" s="24" t="s">
        <v>101</v>
      </c>
      <c r="D46" s="21"/>
      <c r="E46" s="21"/>
    </row>
    <row r="47" spans="1:28" ht="36" x14ac:dyDescent="0.2">
      <c r="A47" s="7">
        <v>10</v>
      </c>
      <c r="B47" s="1" t="s">
        <v>102</v>
      </c>
      <c r="C47" s="1" t="s">
        <v>103</v>
      </c>
      <c r="D47" s="8" t="s">
        <v>104</v>
      </c>
      <c r="F47" s="9" t="s">
        <v>49</v>
      </c>
      <c r="G47" s="10">
        <v>150</v>
      </c>
      <c r="I47" s="11">
        <v>0</v>
      </c>
      <c r="J47" s="11">
        <v>0</v>
      </c>
      <c r="K47" s="11">
        <v>0</v>
      </c>
      <c r="L47" s="11">
        <v>7.22</v>
      </c>
      <c r="M47" s="11">
        <v>4.6900000000000004</v>
      </c>
      <c r="N47" s="11">
        <v>1.79</v>
      </c>
      <c r="O47" s="12"/>
      <c r="Q47" s="11">
        <f>G47*I47</f>
        <v>0</v>
      </c>
      <c r="R47" s="11">
        <f>G47*J47</f>
        <v>0</v>
      </c>
      <c r="S47" s="11">
        <f>G47*K47</f>
        <v>0</v>
      </c>
      <c r="T47" s="11">
        <f>G47*L47</f>
        <v>1083</v>
      </c>
      <c r="U47" s="11">
        <f>G47*M47</f>
        <v>703.50000000000011</v>
      </c>
      <c r="V47" s="11">
        <f>G47*N47</f>
        <v>268.5</v>
      </c>
      <c r="W47" s="13">
        <f>G47*O47</f>
        <v>0</v>
      </c>
      <c r="X47" s="12"/>
      <c r="AA47" s="14">
        <v>13.7</v>
      </c>
      <c r="AB47" s="15">
        <v>2055</v>
      </c>
    </row>
    <row r="48" spans="1:28" ht="24" x14ac:dyDescent="0.2">
      <c r="A48" s="7">
        <v>20</v>
      </c>
      <c r="B48" s="1" t="s">
        <v>105</v>
      </c>
      <c r="C48" s="1" t="s">
        <v>103</v>
      </c>
      <c r="D48" s="8" t="s">
        <v>106</v>
      </c>
      <c r="F48" s="9" t="s">
        <v>49</v>
      </c>
      <c r="G48" s="10">
        <v>30</v>
      </c>
      <c r="I48" s="11">
        <v>21.08</v>
      </c>
      <c r="J48" s="11">
        <v>0</v>
      </c>
      <c r="K48" s="11">
        <v>0</v>
      </c>
      <c r="L48" s="11">
        <v>0</v>
      </c>
      <c r="M48" s="11">
        <v>13.7</v>
      </c>
      <c r="N48" s="11">
        <v>5.22</v>
      </c>
      <c r="O48" s="12"/>
      <c r="Q48" s="11">
        <f>G48*I48</f>
        <v>632.4</v>
      </c>
      <c r="R48" s="11">
        <f>G48*J48</f>
        <v>0</v>
      </c>
      <c r="S48" s="11">
        <f>G48*K48</f>
        <v>0</v>
      </c>
      <c r="T48" s="11">
        <f>G48*L48</f>
        <v>0</v>
      </c>
      <c r="U48" s="11">
        <f>G48*M48</f>
        <v>411</v>
      </c>
      <c r="V48" s="11">
        <f>G48*N48</f>
        <v>156.6</v>
      </c>
      <c r="W48" s="13">
        <f>G48*O48</f>
        <v>0</v>
      </c>
      <c r="X48" s="12"/>
      <c r="AA48" s="14">
        <v>40</v>
      </c>
      <c r="AB48" s="15">
        <v>1200</v>
      </c>
    </row>
    <row r="49" spans="1:28" ht="24" x14ac:dyDescent="0.2">
      <c r="A49" s="7">
        <v>30</v>
      </c>
      <c r="B49" s="1" t="s">
        <v>105</v>
      </c>
      <c r="C49" s="1" t="s">
        <v>103</v>
      </c>
      <c r="D49" s="8" t="s">
        <v>107</v>
      </c>
      <c r="F49" s="9" t="s">
        <v>49</v>
      </c>
      <c r="G49" s="10">
        <v>64</v>
      </c>
      <c r="I49" s="11">
        <v>21.08</v>
      </c>
      <c r="J49" s="11">
        <v>0</v>
      </c>
      <c r="K49" s="11">
        <v>0</v>
      </c>
      <c r="L49" s="11">
        <v>0</v>
      </c>
      <c r="M49" s="11">
        <v>13.7</v>
      </c>
      <c r="N49" s="11">
        <v>5.22</v>
      </c>
      <c r="O49" s="12"/>
      <c r="Q49" s="11">
        <f>G49*I49</f>
        <v>1349.12</v>
      </c>
      <c r="R49" s="11">
        <f>G49*J49</f>
        <v>0</v>
      </c>
      <c r="S49" s="11">
        <f>G49*K49</f>
        <v>0</v>
      </c>
      <c r="T49" s="11">
        <f>G49*L49</f>
        <v>0</v>
      </c>
      <c r="U49" s="11">
        <f>G49*M49</f>
        <v>876.8</v>
      </c>
      <c r="V49" s="11">
        <f>G49*N49</f>
        <v>334.08</v>
      </c>
      <c r="W49" s="13">
        <f>G49*O49</f>
        <v>0</v>
      </c>
      <c r="X49" s="12"/>
      <c r="AA49" s="14">
        <v>40</v>
      </c>
      <c r="AB49" s="15">
        <v>2560</v>
      </c>
    </row>
    <row r="50" spans="1:28" ht="12.75" x14ac:dyDescent="0.2">
      <c r="F50" s="23" t="s">
        <v>50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6">
        <f t="shared" ref="Q50:W50" si="19">SUM(Q47:Q49)</f>
        <v>1981.52</v>
      </c>
      <c r="R50" s="16">
        <f t="shared" si="19"/>
        <v>0</v>
      </c>
      <c r="S50" s="16">
        <f t="shared" si="19"/>
        <v>0</v>
      </c>
      <c r="T50" s="16">
        <f t="shared" si="19"/>
        <v>1083</v>
      </c>
      <c r="U50" s="16">
        <f t="shared" si="19"/>
        <v>1991.3</v>
      </c>
      <c r="V50" s="16">
        <f t="shared" si="19"/>
        <v>759.18000000000006</v>
      </c>
      <c r="W50" s="17">
        <f t="shared" si="19"/>
        <v>0</v>
      </c>
      <c r="X50" s="18"/>
      <c r="AB50" s="19">
        <v>5815</v>
      </c>
    </row>
    <row r="52" spans="1:28" ht="12.75" x14ac:dyDescent="0.2">
      <c r="A52" s="23" t="s">
        <v>108</v>
      </c>
      <c r="B52" s="21"/>
      <c r="C52" s="24" t="s">
        <v>109</v>
      </c>
      <c r="D52" s="21"/>
      <c r="E52" s="21"/>
    </row>
    <row r="53" spans="1:28" ht="36" x14ac:dyDescent="0.2">
      <c r="A53" s="7">
        <v>10</v>
      </c>
      <c r="B53" s="1" t="s">
        <v>110</v>
      </c>
      <c r="C53" s="1" t="s">
        <v>111</v>
      </c>
      <c r="D53" s="8" t="s">
        <v>112</v>
      </c>
      <c r="F53" s="9" t="s">
        <v>49</v>
      </c>
      <c r="G53" s="10">
        <v>765</v>
      </c>
      <c r="I53" s="11">
        <v>3.79</v>
      </c>
      <c r="J53" s="11">
        <v>0</v>
      </c>
      <c r="K53" s="11">
        <v>0</v>
      </c>
      <c r="L53" s="11">
        <v>0</v>
      </c>
      <c r="M53" s="11">
        <v>2.46</v>
      </c>
      <c r="N53" s="11">
        <v>0.94</v>
      </c>
      <c r="O53" s="12"/>
      <c r="Q53" s="11">
        <f t="shared" ref="Q53:Q60" si="20">G53*I53</f>
        <v>2899.35</v>
      </c>
      <c r="R53" s="11">
        <f t="shared" ref="R53:R60" si="21">G53*J53</f>
        <v>0</v>
      </c>
      <c r="S53" s="11">
        <f t="shared" ref="S53:S60" si="22">G53*K53</f>
        <v>0</v>
      </c>
      <c r="T53" s="11">
        <f t="shared" ref="T53:T60" si="23">G53*L53</f>
        <v>0</v>
      </c>
      <c r="U53" s="11">
        <f t="shared" ref="U53:U60" si="24">G53*M53</f>
        <v>1881.8999999999999</v>
      </c>
      <c r="V53" s="11">
        <f t="shared" ref="V53:V60" si="25">G53*N53</f>
        <v>719.09999999999991</v>
      </c>
      <c r="W53" s="13">
        <f t="shared" ref="W53:W60" si="26">G53*O53</f>
        <v>0</v>
      </c>
      <c r="X53" s="12"/>
      <c r="AA53" s="14">
        <v>7.19</v>
      </c>
      <c r="AB53" s="15">
        <v>5500.35</v>
      </c>
    </row>
    <row r="54" spans="1:28" ht="24" x14ac:dyDescent="0.2">
      <c r="A54" s="7">
        <v>20</v>
      </c>
      <c r="B54" s="1" t="s">
        <v>113</v>
      </c>
      <c r="C54" s="1" t="s">
        <v>111</v>
      </c>
      <c r="D54" s="8" t="s">
        <v>114</v>
      </c>
      <c r="F54" s="9" t="s">
        <v>49</v>
      </c>
      <c r="G54" s="10">
        <v>76.5</v>
      </c>
      <c r="I54" s="11">
        <v>1.74</v>
      </c>
      <c r="J54" s="11">
        <v>0</v>
      </c>
      <c r="K54" s="11">
        <v>0</v>
      </c>
      <c r="L54" s="11">
        <v>1.71</v>
      </c>
      <c r="M54" s="11">
        <v>2.2400000000000002</v>
      </c>
      <c r="N54" s="11">
        <v>0.85</v>
      </c>
      <c r="O54" s="12"/>
      <c r="Q54" s="11">
        <f t="shared" si="20"/>
        <v>133.10999999999999</v>
      </c>
      <c r="R54" s="11">
        <f t="shared" si="21"/>
        <v>0</v>
      </c>
      <c r="S54" s="11">
        <f t="shared" si="22"/>
        <v>0</v>
      </c>
      <c r="T54" s="11">
        <f t="shared" si="23"/>
        <v>130.815</v>
      </c>
      <c r="U54" s="11">
        <f t="shared" si="24"/>
        <v>171.36</v>
      </c>
      <c r="V54" s="11">
        <f t="shared" si="25"/>
        <v>65.024999999999991</v>
      </c>
      <c r="W54" s="13">
        <f t="shared" si="26"/>
        <v>0</v>
      </c>
      <c r="X54" s="12"/>
      <c r="AA54" s="14">
        <v>6.54</v>
      </c>
      <c r="AB54" s="15">
        <v>500.31</v>
      </c>
    </row>
    <row r="55" spans="1:28" ht="24" x14ac:dyDescent="0.2">
      <c r="A55" s="7">
        <v>30</v>
      </c>
      <c r="B55" s="1" t="s">
        <v>115</v>
      </c>
      <c r="C55" s="1" t="s">
        <v>116</v>
      </c>
      <c r="D55" s="8" t="s">
        <v>117</v>
      </c>
      <c r="F55" s="9" t="s">
        <v>45</v>
      </c>
      <c r="G55" s="10">
        <v>889</v>
      </c>
      <c r="I55" s="11">
        <v>0.44</v>
      </c>
      <c r="J55" s="11">
        <v>10.73</v>
      </c>
      <c r="K55" s="11">
        <v>0</v>
      </c>
      <c r="L55" s="11">
        <v>3.17</v>
      </c>
      <c r="M55" s="11">
        <v>2.35</v>
      </c>
      <c r="N55" s="11">
        <v>0.89</v>
      </c>
      <c r="O55" s="12"/>
      <c r="Q55" s="11">
        <f t="shared" si="20"/>
        <v>391.16</v>
      </c>
      <c r="R55" s="11">
        <f t="shared" si="21"/>
        <v>9538.9700000000012</v>
      </c>
      <c r="S55" s="11">
        <f t="shared" si="22"/>
        <v>0</v>
      </c>
      <c r="T55" s="11">
        <f t="shared" si="23"/>
        <v>2818.13</v>
      </c>
      <c r="U55" s="11">
        <f t="shared" si="24"/>
        <v>2089.15</v>
      </c>
      <c r="V55" s="11">
        <f t="shared" si="25"/>
        <v>791.21</v>
      </c>
      <c r="W55" s="13">
        <f t="shared" si="26"/>
        <v>0</v>
      </c>
      <c r="X55" s="12"/>
      <c r="AA55" s="14">
        <v>17.579999999999998</v>
      </c>
      <c r="AB55" s="15">
        <v>15628.62</v>
      </c>
    </row>
    <row r="56" spans="1:28" ht="48" x14ac:dyDescent="0.2">
      <c r="A56" s="7">
        <v>40</v>
      </c>
      <c r="B56" s="1" t="s">
        <v>118</v>
      </c>
      <c r="C56" s="1" t="s">
        <v>119</v>
      </c>
      <c r="D56" s="8" t="s">
        <v>120</v>
      </c>
      <c r="F56" s="9" t="s">
        <v>39</v>
      </c>
      <c r="G56" s="10">
        <v>6</v>
      </c>
      <c r="I56" s="11">
        <v>12.8</v>
      </c>
      <c r="J56" s="11">
        <v>211.63</v>
      </c>
      <c r="K56" s="11">
        <v>0</v>
      </c>
      <c r="L56" s="11">
        <v>0</v>
      </c>
      <c r="M56" s="11">
        <v>8.32</v>
      </c>
      <c r="N56" s="11">
        <v>3.17</v>
      </c>
      <c r="O56" s="12"/>
      <c r="Q56" s="11">
        <f t="shared" si="20"/>
        <v>76.800000000000011</v>
      </c>
      <c r="R56" s="11">
        <f t="shared" si="21"/>
        <v>1269.78</v>
      </c>
      <c r="S56" s="11">
        <f t="shared" si="22"/>
        <v>0</v>
      </c>
      <c r="T56" s="11">
        <f t="shared" si="23"/>
        <v>0</v>
      </c>
      <c r="U56" s="11">
        <f t="shared" si="24"/>
        <v>49.92</v>
      </c>
      <c r="V56" s="11">
        <f t="shared" si="25"/>
        <v>19.02</v>
      </c>
      <c r="W56" s="13">
        <f t="shared" si="26"/>
        <v>0</v>
      </c>
      <c r="X56" s="12"/>
      <c r="AA56" s="14">
        <v>235.92</v>
      </c>
      <c r="AB56" s="15">
        <v>1415.52</v>
      </c>
    </row>
    <row r="57" spans="1:28" ht="48" x14ac:dyDescent="0.2">
      <c r="A57" s="7">
        <v>50</v>
      </c>
      <c r="B57" s="1" t="s">
        <v>121</v>
      </c>
      <c r="C57" s="1" t="s">
        <v>119</v>
      </c>
      <c r="D57" s="8" t="s">
        <v>122</v>
      </c>
      <c r="F57" s="9" t="s">
        <v>39</v>
      </c>
      <c r="G57" s="10">
        <v>6</v>
      </c>
      <c r="I57" s="11">
        <v>18.670000000000002</v>
      </c>
      <c r="J57" s="11">
        <v>129.24</v>
      </c>
      <c r="K57" s="11">
        <v>0</v>
      </c>
      <c r="L57" s="11">
        <v>0</v>
      </c>
      <c r="M57" s="11">
        <v>12.14</v>
      </c>
      <c r="N57" s="11">
        <v>4.62</v>
      </c>
      <c r="O57" s="12"/>
      <c r="Q57" s="11">
        <f t="shared" si="20"/>
        <v>112.02000000000001</v>
      </c>
      <c r="R57" s="11">
        <f t="shared" si="21"/>
        <v>775.44</v>
      </c>
      <c r="S57" s="11">
        <f t="shared" si="22"/>
        <v>0</v>
      </c>
      <c r="T57" s="11">
        <f t="shared" si="23"/>
        <v>0</v>
      </c>
      <c r="U57" s="11">
        <f t="shared" si="24"/>
        <v>72.84</v>
      </c>
      <c r="V57" s="11">
        <f t="shared" si="25"/>
        <v>27.72</v>
      </c>
      <c r="W57" s="13">
        <f t="shared" si="26"/>
        <v>0</v>
      </c>
      <c r="X57" s="12"/>
      <c r="AA57" s="14">
        <v>164.67</v>
      </c>
      <c r="AB57" s="15">
        <v>988.02</v>
      </c>
    </row>
    <row r="58" spans="1:28" ht="36" x14ac:dyDescent="0.2">
      <c r="A58" s="7">
        <v>60</v>
      </c>
      <c r="B58" s="1" t="s">
        <v>118</v>
      </c>
      <c r="C58" s="1" t="s">
        <v>119</v>
      </c>
      <c r="D58" s="8" t="s">
        <v>123</v>
      </c>
      <c r="F58" s="9" t="s">
        <v>39</v>
      </c>
      <c r="G58" s="10">
        <v>25</v>
      </c>
      <c r="I58" s="11">
        <v>12.8</v>
      </c>
      <c r="J58" s="11">
        <v>108.17</v>
      </c>
      <c r="K58" s="11">
        <v>0</v>
      </c>
      <c r="L58" s="11">
        <v>0</v>
      </c>
      <c r="M58" s="11">
        <v>8.32</v>
      </c>
      <c r="N58" s="11">
        <v>3.17</v>
      </c>
      <c r="O58" s="12"/>
      <c r="Q58" s="11">
        <f t="shared" si="20"/>
        <v>320</v>
      </c>
      <c r="R58" s="11">
        <f t="shared" si="21"/>
        <v>2704.25</v>
      </c>
      <c r="S58" s="11">
        <f t="shared" si="22"/>
        <v>0</v>
      </c>
      <c r="T58" s="11">
        <f t="shared" si="23"/>
        <v>0</v>
      </c>
      <c r="U58" s="11">
        <f t="shared" si="24"/>
        <v>208</v>
      </c>
      <c r="V58" s="11">
        <f t="shared" si="25"/>
        <v>79.25</v>
      </c>
      <c r="W58" s="13">
        <f t="shared" si="26"/>
        <v>0</v>
      </c>
      <c r="X58" s="12"/>
      <c r="AA58" s="14">
        <v>132.46</v>
      </c>
      <c r="AB58" s="15">
        <v>3311.5</v>
      </c>
    </row>
    <row r="59" spans="1:28" ht="36" x14ac:dyDescent="0.2">
      <c r="A59" s="7">
        <v>70</v>
      </c>
      <c r="B59" s="1" t="s">
        <v>124</v>
      </c>
      <c r="C59" s="1" t="s">
        <v>125</v>
      </c>
      <c r="D59" s="8" t="s">
        <v>126</v>
      </c>
      <c r="F59" s="9" t="s">
        <v>45</v>
      </c>
      <c r="G59" s="10">
        <v>87.64</v>
      </c>
      <c r="I59" s="11">
        <v>3.21</v>
      </c>
      <c r="J59" s="11">
        <v>10.98</v>
      </c>
      <c r="K59" s="11">
        <v>0</v>
      </c>
      <c r="L59" s="11">
        <v>5.39</v>
      </c>
      <c r="M59" s="11">
        <v>5.59</v>
      </c>
      <c r="N59" s="11">
        <v>2.13</v>
      </c>
      <c r="O59" s="12"/>
      <c r="Q59" s="11">
        <f t="shared" si="20"/>
        <v>281.32440000000003</v>
      </c>
      <c r="R59" s="11">
        <f t="shared" si="21"/>
        <v>962.2872000000001</v>
      </c>
      <c r="S59" s="11">
        <f t="shared" si="22"/>
        <v>0</v>
      </c>
      <c r="T59" s="11">
        <f t="shared" si="23"/>
        <v>472.37959999999998</v>
      </c>
      <c r="U59" s="11">
        <f t="shared" si="24"/>
        <v>489.9076</v>
      </c>
      <c r="V59" s="11">
        <f t="shared" si="25"/>
        <v>186.67319999999998</v>
      </c>
      <c r="W59" s="13">
        <f t="shared" si="26"/>
        <v>0</v>
      </c>
      <c r="X59" s="12"/>
      <c r="AA59" s="14">
        <v>27.3</v>
      </c>
      <c r="AB59" s="15">
        <v>2392.5700000000002</v>
      </c>
    </row>
    <row r="60" spans="1:28" ht="36" x14ac:dyDescent="0.2">
      <c r="A60" s="7">
        <v>80</v>
      </c>
      <c r="B60" s="1" t="s">
        <v>127</v>
      </c>
      <c r="C60" s="1" t="s">
        <v>125</v>
      </c>
      <c r="D60" s="8" t="s">
        <v>128</v>
      </c>
      <c r="F60" s="9" t="s">
        <v>45</v>
      </c>
      <c r="G60" s="10">
        <v>22.42</v>
      </c>
      <c r="I60" s="11">
        <v>1.79</v>
      </c>
      <c r="J60" s="11">
        <v>10.98</v>
      </c>
      <c r="K60" s="11">
        <v>0</v>
      </c>
      <c r="L60" s="11">
        <v>2.69</v>
      </c>
      <c r="M60" s="11">
        <v>2.91</v>
      </c>
      <c r="N60" s="11">
        <v>1.1100000000000001</v>
      </c>
      <c r="O60" s="12"/>
      <c r="Q60" s="11">
        <f t="shared" si="20"/>
        <v>40.131800000000005</v>
      </c>
      <c r="R60" s="11">
        <f t="shared" si="21"/>
        <v>246.17160000000004</v>
      </c>
      <c r="S60" s="11">
        <f t="shared" si="22"/>
        <v>0</v>
      </c>
      <c r="T60" s="11">
        <f t="shared" si="23"/>
        <v>60.309800000000003</v>
      </c>
      <c r="U60" s="11">
        <f t="shared" si="24"/>
        <v>65.242200000000011</v>
      </c>
      <c r="V60" s="11">
        <f t="shared" si="25"/>
        <v>24.886200000000002</v>
      </c>
      <c r="W60" s="13">
        <f t="shared" si="26"/>
        <v>0</v>
      </c>
      <c r="X60" s="12"/>
      <c r="AA60" s="14">
        <v>19.48</v>
      </c>
      <c r="AB60" s="15">
        <v>436.74</v>
      </c>
    </row>
    <row r="61" spans="1:28" ht="12.75" x14ac:dyDescent="0.2">
      <c r="D61" s="25" t="s">
        <v>129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16">
        <f t="shared" ref="Q61:W61" si="27">SUM(Q53:Q60)</f>
        <v>4253.8962000000001</v>
      </c>
      <c r="R61" s="16">
        <f t="shared" si="27"/>
        <v>15496.898800000003</v>
      </c>
      <c r="S61" s="16">
        <f t="shared" si="27"/>
        <v>0</v>
      </c>
      <c r="T61" s="16">
        <f t="shared" si="27"/>
        <v>3481.6343999999999</v>
      </c>
      <c r="U61" s="16">
        <f t="shared" si="27"/>
        <v>5028.3198000000002</v>
      </c>
      <c r="V61" s="16">
        <f t="shared" si="27"/>
        <v>1912.8843999999999</v>
      </c>
      <c r="W61" s="17">
        <f t="shared" si="27"/>
        <v>0</v>
      </c>
      <c r="X61" s="18"/>
      <c r="AB61" s="19">
        <v>30173.63</v>
      </c>
    </row>
    <row r="62" spans="1:28" ht="12" x14ac:dyDescent="0.2"/>
    <row r="63" spans="1:28" ht="12" x14ac:dyDescent="0.2">
      <c r="D63" s="26" t="s">
        <v>130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28" ht="12" x14ac:dyDescent="0.2"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4:28" ht="12.75" x14ac:dyDescent="0.2">
      <c r="D65" s="25" t="s">
        <v>131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6">
        <f t="shared" ref="Q65:X65" si="28">SUM(Q16,Q26,Q35,Q40,Q44,Q50,Q61)</f>
        <v>67301.871399999989</v>
      </c>
      <c r="R65" s="16">
        <f t="shared" si="28"/>
        <v>578269.01809999999</v>
      </c>
      <c r="S65" s="16">
        <f t="shared" si="28"/>
        <v>0</v>
      </c>
      <c r="T65" s="16">
        <f t="shared" si="28"/>
        <v>58652.265500000009</v>
      </c>
      <c r="U65" s="16">
        <f t="shared" si="28"/>
        <v>81872.418600000005</v>
      </c>
      <c r="V65" s="16">
        <f t="shared" si="28"/>
        <v>31191.525599999997</v>
      </c>
      <c r="W65" s="17">
        <f t="shared" si="28"/>
        <v>0</v>
      </c>
      <c r="X65" s="18"/>
      <c r="AB65" s="19">
        <v>826351.34</v>
      </c>
    </row>
    <row r="66" spans="4:28" ht="12" x14ac:dyDescent="0.2"/>
  </sheetData>
  <mergeCells count="27">
    <mergeCell ref="D61:P61"/>
    <mergeCell ref="D65:P65"/>
    <mergeCell ref="D63:P63"/>
    <mergeCell ref="F44:P44"/>
    <mergeCell ref="A46:B46"/>
    <mergeCell ref="C46:E46"/>
    <mergeCell ref="F50:P50"/>
    <mergeCell ref="A52:B52"/>
    <mergeCell ref="C52:E52"/>
    <mergeCell ref="F35:P35"/>
    <mergeCell ref="A37:B37"/>
    <mergeCell ref="C37:E37"/>
    <mergeCell ref="F40:P40"/>
    <mergeCell ref="A42:B42"/>
    <mergeCell ref="C42:E42"/>
    <mergeCell ref="F16:P16"/>
    <mergeCell ref="A18:B18"/>
    <mergeCell ref="C18:E18"/>
    <mergeCell ref="F26:P26"/>
    <mergeCell ref="A28:B28"/>
    <mergeCell ref="C28:E28"/>
    <mergeCell ref="A1:E1"/>
    <mergeCell ref="B3:E3"/>
    <mergeCell ref="B4:E4"/>
    <mergeCell ref="B5:E5"/>
    <mergeCell ref="A10:B10"/>
    <mergeCell ref="C10:E10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Andrzej Przybylski</cp:lastModifiedBy>
  <dcterms:modified xsi:type="dcterms:W3CDTF">2019-08-20T06:18:49Z</dcterms:modified>
</cp:coreProperties>
</file>