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ZETARGI 2019\ROBOTY BUDOWLANE\58. Więckowice - ROZALIN\Kosztorys ofertowy DP 2392P Lusowo (Rozalin) - Więckowice\"/>
    </mc:Choice>
  </mc:AlternateContent>
  <xr:revisionPtr revIDLastSave="0" documentId="13_ncr:1_{4A710E5C-667F-4E40-950F-0995FDF3526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Kosztorys" sheetId="2" r:id="rId1"/>
    <sheet name="Przedmiar" sheetId="3" r:id="rId2"/>
    <sheet name="Limi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4" l="1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50" i="4" s="1"/>
  <c r="G11" i="4"/>
  <c r="G12" i="4" s="1"/>
  <c r="W48" i="2"/>
  <c r="V48" i="2"/>
  <c r="U48" i="2"/>
  <c r="T48" i="2"/>
  <c r="S48" i="2"/>
  <c r="R48" i="2"/>
  <c r="X48" i="2"/>
  <c r="W47" i="2"/>
  <c r="V47" i="2"/>
  <c r="U47" i="2"/>
  <c r="T47" i="2"/>
  <c r="S47" i="2"/>
  <c r="R47" i="2"/>
  <c r="X47" i="2"/>
  <c r="W46" i="2"/>
  <c r="V46" i="2"/>
  <c r="U46" i="2"/>
  <c r="T46" i="2"/>
  <c r="S46" i="2"/>
  <c r="R46" i="2"/>
  <c r="X46" i="2"/>
  <c r="W45" i="2"/>
  <c r="V45" i="2"/>
  <c r="U45" i="2"/>
  <c r="T45" i="2"/>
  <c r="S45" i="2"/>
  <c r="R45" i="2"/>
  <c r="X45" i="2"/>
  <c r="W41" i="2"/>
  <c r="V41" i="2"/>
  <c r="U41" i="2"/>
  <c r="T41" i="2"/>
  <c r="S41" i="2"/>
  <c r="R41" i="2"/>
  <c r="X41" i="2"/>
  <c r="W40" i="2"/>
  <c r="V40" i="2"/>
  <c r="U40" i="2"/>
  <c r="T40" i="2"/>
  <c r="S40" i="2"/>
  <c r="R40" i="2"/>
  <c r="X40" i="2"/>
  <c r="W39" i="2"/>
  <c r="V39" i="2"/>
  <c r="U39" i="2"/>
  <c r="T39" i="2"/>
  <c r="S39" i="2"/>
  <c r="R39" i="2"/>
  <c r="X39" i="2"/>
  <c r="W38" i="2"/>
  <c r="V38" i="2"/>
  <c r="U38" i="2"/>
  <c r="T38" i="2"/>
  <c r="S38" i="2"/>
  <c r="R38" i="2"/>
  <c r="X38" i="2"/>
  <c r="W37" i="2"/>
  <c r="V37" i="2"/>
  <c r="U37" i="2"/>
  <c r="T37" i="2"/>
  <c r="S37" i="2"/>
  <c r="R37" i="2"/>
  <c r="X37" i="2"/>
  <c r="W36" i="2"/>
  <c r="V36" i="2"/>
  <c r="U36" i="2"/>
  <c r="T36" i="2"/>
  <c r="S36" i="2"/>
  <c r="R36" i="2"/>
  <c r="X36" i="2"/>
  <c r="W35" i="2"/>
  <c r="V35" i="2"/>
  <c r="U35" i="2"/>
  <c r="T35" i="2"/>
  <c r="S35" i="2"/>
  <c r="R35" i="2"/>
  <c r="X35" i="2"/>
  <c r="W34" i="2"/>
  <c r="V34" i="2"/>
  <c r="U34" i="2"/>
  <c r="T34" i="2"/>
  <c r="S34" i="2"/>
  <c r="R34" i="2"/>
  <c r="X34" i="2"/>
  <c r="W33" i="2"/>
  <c r="V33" i="2"/>
  <c r="U33" i="2"/>
  <c r="T33" i="2"/>
  <c r="S33" i="2"/>
  <c r="R33" i="2"/>
  <c r="X33" i="2"/>
  <c r="W32" i="2"/>
  <c r="V32" i="2"/>
  <c r="U32" i="2"/>
  <c r="T32" i="2"/>
  <c r="S32" i="2"/>
  <c r="R32" i="2"/>
  <c r="X32" i="2"/>
  <c r="W31" i="2"/>
  <c r="V31" i="2"/>
  <c r="U31" i="2"/>
  <c r="T31" i="2"/>
  <c r="S31" i="2"/>
  <c r="R31" i="2"/>
  <c r="X31" i="2"/>
  <c r="W30" i="2"/>
  <c r="V30" i="2"/>
  <c r="U30" i="2"/>
  <c r="T30" i="2"/>
  <c r="S30" i="2"/>
  <c r="R30" i="2"/>
  <c r="X30" i="2"/>
  <c r="W29" i="2"/>
  <c r="V29" i="2"/>
  <c r="U29" i="2"/>
  <c r="T29" i="2"/>
  <c r="S29" i="2"/>
  <c r="R29" i="2"/>
  <c r="X29" i="2"/>
  <c r="W28" i="2"/>
  <c r="V28" i="2"/>
  <c r="U28" i="2"/>
  <c r="T28" i="2"/>
  <c r="S28" i="2"/>
  <c r="R28" i="2"/>
  <c r="X28" i="2"/>
  <c r="W24" i="2"/>
  <c r="V24" i="2"/>
  <c r="U24" i="2"/>
  <c r="T24" i="2"/>
  <c r="S24" i="2"/>
  <c r="R24" i="2"/>
  <c r="X24" i="2"/>
  <c r="W23" i="2"/>
  <c r="V23" i="2"/>
  <c r="U23" i="2"/>
  <c r="T23" i="2"/>
  <c r="S23" i="2"/>
  <c r="R23" i="2"/>
  <c r="X23" i="2"/>
  <c r="W22" i="2"/>
  <c r="V22" i="2"/>
  <c r="U22" i="2"/>
  <c r="T22" i="2"/>
  <c r="S22" i="2"/>
  <c r="R22" i="2"/>
  <c r="X22" i="2"/>
  <c r="W18" i="2"/>
  <c r="V18" i="2"/>
  <c r="U18" i="2"/>
  <c r="T18" i="2"/>
  <c r="S18" i="2"/>
  <c r="R18" i="2"/>
  <c r="X18" i="2"/>
  <c r="W17" i="2"/>
  <c r="V17" i="2"/>
  <c r="U17" i="2"/>
  <c r="T17" i="2"/>
  <c r="S17" i="2"/>
  <c r="R17" i="2"/>
  <c r="X17" i="2"/>
  <c r="W16" i="2"/>
  <c r="V16" i="2"/>
  <c r="U16" i="2"/>
  <c r="T16" i="2"/>
  <c r="S16" i="2"/>
  <c r="R16" i="2"/>
  <c r="X16" i="2"/>
  <c r="W15" i="2"/>
  <c r="V15" i="2"/>
  <c r="U15" i="2"/>
  <c r="T15" i="2"/>
  <c r="S15" i="2"/>
  <c r="R15" i="2"/>
  <c r="X15" i="2"/>
  <c r="W11" i="2"/>
  <c r="V11" i="2"/>
  <c r="U11" i="2"/>
  <c r="T11" i="2"/>
  <c r="S11" i="2"/>
  <c r="R11" i="2"/>
  <c r="X11" i="2"/>
  <c r="W10" i="2"/>
  <c r="V10" i="2"/>
  <c r="U10" i="2"/>
  <c r="T10" i="2"/>
  <c r="S10" i="2"/>
  <c r="R10" i="2"/>
  <c r="X10" i="2"/>
  <c r="W9" i="2"/>
  <c r="V9" i="2"/>
  <c r="U9" i="2"/>
  <c r="T9" i="2"/>
  <c r="S9" i="2"/>
  <c r="R9" i="2"/>
  <c r="X9" i="2"/>
  <c r="G66" i="4" l="1"/>
  <c r="U49" i="2"/>
  <c r="U25" i="2"/>
  <c r="T12" i="2"/>
  <c r="R19" i="2"/>
  <c r="S25" i="2"/>
  <c r="W25" i="2"/>
  <c r="U19" i="2"/>
  <c r="S42" i="2"/>
  <c r="W42" i="2"/>
  <c r="T42" i="2"/>
  <c r="V19" i="2"/>
  <c r="R42" i="2"/>
  <c r="S12" i="2"/>
  <c r="U12" i="2"/>
  <c r="R12" i="2"/>
  <c r="V12" i="2"/>
  <c r="R25" i="2"/>
  <c r="V25" i="2"/>
  <c r="T25" i="2"/>
  <c r="S49" i="2"/>
  <c r="W49" i="2"/>
  <c r="S19" i="2"/>
  <c r="V42" i="2"/>
  <c r="W19" i="2"/>
  <c r="W12" i="2"/>
  <c r="T19" i="2"/>
  <c r="U42" i="2"/>
  <c r="U64" i="2" s="1"/>
  <c r="T49" i="2"/>
  <c r="R49" i="2"/>
  <c r="V49" i="2"/>
  <c r="X19" i="2"/>
  <c r="X42" i="2"/>
  <c r="X25" i="2"/>
  <c r="X49" i="2"/>
  <c r="X12" i="2"/>
  <c r="W64" i="2" l="1"/>
  <c r="R64" i="2"/>
  <c r="S64" i="2"/>
  <c r="T64" i="2"/>
  <c r="V64" i="2"/>
  <c r="X64" i="2"/>
</calcChain>
</file>

<file path=xl/sharedStrings.xml><?xml version="1.0" encoding="utf-8"?>
<sst xmlns="http://schemas.openxmlformats.org/spreadsheetml/2006/main" count="529" uniqueCount="239">
  <si>
    <t>bud:</t>
  </si>
  <si>
    <t>ROZBUDOWA DROGI POWIATOWEJ NR 2392P TARNOWO PODGORNE - WIĘCKOWICE  NA ODCINKU LUSÓWKO ( ROZALIN) - WIĘCKOWICE ORAZ NR 2403 M. WIĘCKOWICE</t>
  </si>
  <si>
    <t>ob:</t>
  </si>
  <si>
    <t>Kolizje energetyczne</t>
  </si>
  <si>
    <t>rob:</t>
  </si>
  <si>
    <t>Roboty elektryczne</t>
  </si>
  <si>
    <t>Nazwa</t>
  </si>
  <si>
    <t>R</t>
  </si>
  <si>
    <t>M</t>
  </si>
  <si>
    <t>T</t>
  </si>
  <si>
    <t>S</t>
  </si>
  <si>
    <t>K</t>
  </si>
  <si>
    <t>Z</t>
  </si>
  <si>
    <t>Linia napowietrzna nn 0,4 kV DEMONTAŻ</t>
  </si>
  <si>
    <t>Linia napowietrzna nn 0,4 kV PRZEBUDOWA</t>
  </si>
  <si>
    <t>Uziemienie słupa linii nn 0,4 kV</t>
  </si>
  <si>
    <t>Linia kablowa nn 0,4 kV</t>
  </si>
  <si>
    <t>Linia kablowa SN 15kV</t>
  </si>
  <si>
    <t>Z lacze kablowe nn 0,4 kV PRZENIESIENIE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</si>
  <si>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</si>
  <si>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</si>
  <si>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</si>
  <si>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</si>
  <si>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</si>
  <si>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</si>
  <si>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</si>
  <si>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</si>
  <si>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</si>
  <si>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</si>
  <si>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</si>
  <si>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</si>
  <si>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</si>
  <si>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</si>
  <si>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</si>
  <si>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</si>
  <si>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</si>
  <si>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N009-09-01-08-00</t>
  </si>
  <si>
    <t>Demontaż słupa żelbetowego pojedyńczego z ustojami</t>
  </si>
  <si>
    <t>szt</t>
  </si>
  <si>
    <t>KNNR N009-09-03-04-00</t>
  </si>
  <si>
    <t>Demontaż przewodu nieizolowanego linii NN do 95 mm2 z przeznaczeniem na złom</t>
  </si>
  <si>
    <t>km</t>
  </si>
  <si>
    <t>KNNR N009-08-04-08-00</t>
  </si>
  <si>
    <t>Demontaż kabla o masie do 2,0 kg/m ze słupa</t>
  </si>
  <si>
    <t>metr</t>
  </si>
  <si>
    <t>Razem:</t>
  </si>
  <si>
    <t>DZIAŁ  2</t>
  </si>
  <si>
    <t>KNNR N005-09-03-01-04</t>
  </si>
  <si>
    <t>Montaż i stawianie żerdzi E-10,5/15</t>
  </si>
  <si>
    <t>KNNR N005-09-04-01-02</t>
  </si>
  <si>
    <t>Montaż przewodu nieizolowanego lini napowietrznej NN Al 50 mm2 - JEDNOSTRONNY MONTAŻ</t>
  </si>
  <si>
    <t>KNNR N005-09-02-05-00</t>
  </si>
  <si>
    <t>Montaż trzonu kabłąkowego z izolatorem S-80/2 linii NN</t>
  </si>
  <si>
    <t>KNNR N005-09-02-07-00</t>
  </si>
  <si>
    <t>Montaż odgromnika zaworowego GZa 0,66/2,5 linii NN do 50mm2</t>
  </si>
  <si>
    <t>DZIAŁ  3</t>
  </si>
  <si>
    <t>KNNR N005-09-07-06-00</t>
  </si>
  <si>
    <t>Układanie uziomu w rowie kablowym</t>
  </si>
  <si>
    <t>KNNR N005-06-03-07-00</t>
  </si>
  <si>
    <t>Przewód uziemiający na słupie z bednarki do 200 mm2</t>
  </si>
  <si>
    <t>KNNR N005-13-04-01-00</t>
  </si>
  <si>
    <t>Badania instalacji uziemniającej pomiar pierwszy</t>
  </si>
  <si>
    <t>DZIAŁ  4</t>
  </si>
  <si>
    <t>KNNR N005-07-01-05-01</t>
  </si>
  <si>
    <t>Kopanie rowów dla kabli koparko-spycharką w gruncie kat 3-4</t>
  </si>
  <si>
    <t>m3</t>
  </si>
  <si>
    <t>KNNR N005-07-02-05-00</t>
  </si>
  <si>
    <t>Zasypanie rowów dla kabli koparko-spycharką w gruncie kat 3-4</t>
  </si>
  <si>
    <t>KNNR N005-07-01-03-00</t>
  </si>
  <si>
    <t>Kopanie rowów dla kabli ręcznie w gruncie kat 4</t>
  </si>
  <si>
    <t>KNNR N005-07-02-03-00</t>
  </si>
  <si>
    <t>Zasypanie rowów dla kabli ręcznie w gruncie kat 4</t>
  </si>
  <si>
    <t>KNNR N005-07-06-01-00</t>
  </si>
  <si>
    <t>Nasypanie piasku na dnie rowu kablowego szer do 0,4 m</t>
  </si>
  <si>
    <t>KNNR N005-07-03-03-00</t>
  </si>
  <si>
    <t>Wykop ręczny z zasypaniem podkopów dł do 3 m w gruncie kat 4</t>
  </si>
  <si>
    <t>KNNR N005-07-05-01-03</t>
  </si>
  <si>
    <t>Ułożenie rur osłonowych z DVK fi 110</t>
  </si>
  <si>
    <t>Ułożenie rur osłonowych z PS-A fi 110</t>
  </si>
  <si>
    <t>KNNR N005-07-07-04-23</t>
  </si>
  <si>
    <t>Układanie kabla NAY2Y-J 4x150 w rowach kablowych ręcznie</t>
  </si>
  <si>
    <t>KNNR N005-07-17-04-13</t>
  </si>
  <si>
    <t>Układanie kabla NAY2Y-J 4x150 na słupach betonowych</t>
  </si>
  <si>
    <t>KNNR N005-07-17-08-13</t>
  </si>
  <si>
    <t>Wciąganie kabla NAY2Y-J 4x150 do rur osłonowych na słupie</t>
  </si>
  <si>
    <t>KNNR N005-07-26-12-00</t>
  </si>
  <si>
    <t>Zarobienie na sucho końca kabla Al do 1 KV 4-żyłowego o przekroju 150 mm2</t>
  </si>
  <si>
    <t>KNNR N005-13-02-03-00</t>
  </si>
  <si>
    <t>Badanie linii kablowej N.N. o ilości 4 żył</t>
  </si>
  <si>
    <t>KNNR N009-08-06-04-04</t>
  </si>
  <si>
    <t>Mufa przelotowa z tworzywa na kablu POLJ-01/4x120-240/150 w rowie kablowym</t>
  </si>
  <si>
    <t>DZIAŁ  5</t>
  </si>
  <si>
    <t>KNNR N005-07-05-01-05</t>
  </si>
  <si>
    <t>Ułożenie rur osłonowych z PS-A fi 160</t>
  </si>
  <si>
    <t>DZIAŁ  6</t>
  </si>
  <si>
    <t>KNNR N009-01-01-06-00</t>
  </si>
  <si>
    <t>Demontaż złącza kablowego pojedyńczego</t>
  </si>
  <si>
    <t>kmpl</t>
  </si>
  <si>
    <t>KNNR N005-04-01-03-00</t>
  </si>
  <si>
    <t>Złącze kablowe PRZENIESIENIE</t>
  </si>
  <si>
    <t>KNNR N005-07-07-03-23</t>
  </si>
  <si>
    <t>Układanie kabla NAYY-J 4x70 w rowach kablowych ręcznie</t>
  </si>
  <si>
    <t>KNNR N005-07-26-11-00</t>
  </si>
  <si>
    <t>Zarobienie na sucho końca kabla Al do 1 KV 4-żyłowego o przekroju 70 mm2</t>
  </si>
  <si>
    <t>KNNR N009-08-06-02-04</t>
  </si>
  <si>
    <t>Mufa przelotowa z tworzywa na kablu POLJ-01/70 w rowie kablowym</t>
  </si>
  <si>
    <t>106-01-001 :  PRZEDMIAR ROBÓT</t>
  </si>
  <si>
    <t>106-01-001 :  LIMIT ILOŚCIOWO - WARTOŚCIOWY</t>
  </si>
  <si>
    <t>Lp</t>
  </si>
  <si>
    <t>Cena</t>
  </si>
  <si>
    <t>ROBOCIZNA</t>
  </si>
  <si>
    <t>999</t>
  </si>
  <si>
    <t>Robotnik budowlany</t>
  </si>
  <si>
    <t>r-godz</t>
  </si>
  <si>
    <t>MATERIAŁY</t>
  </si>
  <si>
    <t>1031199</t>
  </si>
  <si>
    <t>Wazelina techniczna</t>
  </si>
  <si>
    <t>kg</t>
  </si>
  <si>
    <t>1211001</t>
  </si>
  <si>
    <t>Taśma aluminiowa 10x1</t>
  </si>
  <si>
    <t>1220099</t>
  </si>
  <si>
    <t>Drut aluminiowy</t>
  </si>
  <si>
    <t>1510199</t>
  </si>
  <si>
    <t>Farby olejne do gruntowania p-rdzewne</t>
  </si>
  <si>
    <t>dm3</t>
  </si>
  <si>
    <t>1560420</t>
  </si>
  <si>
    <t>Folia kalandrowa z PCW 0,40-0,60 mm</t>
  </si>
  <si>
    <t>m2</t>
  </si>
  <si>
    <t>1601099</t>
  </si>
  <si>
    <t>Piaski do betonów</t>
  </si>
  <si>
    <t>2370600</t>
  </si>
  <si>
    <t>Beton żwirowy B-7,5</t>
  </si>
  <si>
    <t>5060152</t>
  </si>
  <si>
    <t>Rura stal Z/S przewod S CZ fi 48,3x3,2</t>
  </si>
  <si>
    <t>5631204</t>
  </si>
  <si>
    <t>Rura przepustowa DVK fi 110</t>
  </si>
  <si>
    <t>Rura przepustowa PS-A fi 110</t>
  </si>
  <si>
    <t>5631206</t>
  </si>
  <si>
    <t>Rura przepustowa PS-A fi 160</t>
  </si>
  <si>
    <t>6801299</t>
  </si>
  <si>
    <t>Śruby stal ŚRD z nakrętką i podkładką</t>
  </si>
  <si>
    <t>7000601</t>
  </si>
  <si>
    <t>Odgromnik zaworowy GZA 0,66/2,5</t>
  </si>
  <si>
    <t>7470015</t>
  </si>
  <si>
    <t>Wspornik z uchwytem bezśrubowym</t>
  </si>
  <si>
    <t>7510107</t>
  </si>
  <si>
    <t>Końcówka kablowa alum do zapras 2KA-70</t>
  </si>
  <si>
    <t>7510111</t>
  </si>
  <si>
    <t>Końcówka kablowa alum do zapras 2KA-150</t>
  </si>
  <si>
    <t>7510405</t>
  </si>
  <si>
    <t>Złączka kablowa do łącz żył Cu Z-70</t>
  </si>
  <si>
    <t>7520314</t>
  </si>
  <si>
    <t>Mufa z rur termok POLJ-01/4x120-240/150    1kV</t>
  </si>
  <si>
    <t>7520322</t>
  </si>
  <si>
    <t>Mufa z rur termok POLJ-01/70      1kV</t>
  </si>
  <si>
    <t>7530099</t>
  </si>
  <si>
    <t>Uchwyty kablowe uniwersalne UKU</t>
  </si>
  <si>
    <t>7530111</t>
  </si>
  <si>
    <t>Opaska kablowa OKI</t>
  </si>
  <si>
    <t>7700201</t>
  </si>
  <si>
    <t>Izolator liniowy  N.N. szpulowy S-80/2</t>
  </si>
  <si>
    <t>7730001</t>
  </si>
  <si>
    <t>Trzon kabłąkowy S-80/2 OC</t>
  </si>
  <si>
    <t>7750201</t>
  </si>
  <si>
    <t>Uchwyt śrubowo-kabłąkowy NK-2411</t>
  </si>
  <si>
    <t>7750703</t>
  </si>
  <si>
    <t>Zacisk odgałęźny śrubowy ZO/A 10-50 mm2</t>
  </si>
  <si>
    <t>7751304</t>
  </si>
  <si>
    <t>Złączka do karb przew ZK/AL-50 mm2</t>
  </si>
  <si>
    <t>7751603</t>
  </si>
  <si>
    <t>Złączka pętlicowa śrubowa 50-70 mm2</t>
  </si>
  <si>
    <t>8000204</t>
  </si>
  <si>
    <t>Przewody gołe alumin wielodrutowe AL 50</t>
  </si>
  <si>
    <t>8050048</t>
  </si>
  <si>
    <t>Kabel alumin NAYY-J 4x70 - 1kV</t>
  </si>
  <si>
    <t>8050052</t>
  </si>
  <si>
    <t>Kabel alumin NAY2Y-J 4x150 - 1kV</t>
  </si>
  <si>
    <t>8310254</t>
  </si>
  <si>
    <t>Żerdź strunobetonowa E-10,5/15</t>
  </si>
  <si>
    <t>8320102</t>
  </si>
  <si>
    <t>Płyta ustojowa żelbetowa U-130</t>
  </si>
  <si>
    <t>8320111</t>
  </si>
  <si>
    <t>Płyta ustojowa żelbetowa stopowa Ps</t>
  </si>
  <si>
    <t>8350701</t>
  </si>
  <si>
    <t>Słupek betonowy oznaczeniowy SO</t>
  </si>
  <si>
    <t>8411499</t>
  </si>
  <si>
    <t>Objemki</t>
  </si>
  <si>
    <t>8440006</t>
  </si>
  <si>
    <t>Bednarka stalowa ocynkowana 25x4</t>
  </si>
  <si>
    <t>SPRZĘT</t>
  </si>
  <si>
    <t>11111</t>
  </si>
  <si>
    <t>Koparko-spycharka</t>
  </si>
  <si>
    <t>m-godz</t>
  </si>
  <si>
    <t>11133</t>
  </si>
  <si>
    <t>Koparka kołowa 0,6 m3</t>
  </si>
  <si>
    <t>31100</t>
  </si>
  <si>
    <t>Żuraw samochodowy (1)</t>
  </si>
  <si>
    <t>31114</t>
  </si>
  <si>
    <t>Żuraw samochodowy 5-6 Mg</t>
  </si>
  <si>
    <t>39000</t>
  </si>
  <si>
    <t>Środek transportowy (1)</t>
  </si>
  <si>
    <t>39116</t>
  </si>
  <si>
    <t>Ciągnik kołowy  29-37 kW [ 40-50 KM] (1)</t>
  </si>
  <si>
    <t>39121</t>
  </si>
  <si>
    <t>Ciągnik kołowy 75 kM</t>
  </si>
  <si>
    <t>39511</t>
  </si>
  <si>
    <t>Samochód dostawczy 0,9 Mg</t>
  </si>
  <si>
    <t>39521</t>
  </si>
  <si>
    <t>Samochód skrzyniowy do 5 t  (1)</t>
  </si>
  <si>
    <t>39651</t>
  </si>
  <si>
    <t>Przyczepa dłużycowa 4,5 Mg</t>
  </si>
  <si>
    <t>39813</t>
  </si>
  <si>
    <t>Samochód wywrotka 10-15 Mg</t>
  </si>
  <si>
    <t>39911</t>
  </si>
  <si>
    <t>Samochód specj z platformą i balkonem</t>
  </si>
  <si>
    <t>39971</t>
  </si>
  <si>
    <t>Przyczepa do przewozu kabli do 4 Mg</t>
  </si>
  <si>
    <t>39972</t>
  </si>
  <si>
    <t>Przyczepa do przewozu kabli 4-7 Mg</t>
  </si>
  <si>
    <t>Nr specyfikacji technicznej</t>
  </si>
  <si>
    <t>D-01.03.01</t>
  </si>
  <si>
    <t>DZIAŁ 6</t>
  </si>
  <si>
    <t>Złącze kablowe nn 0,4 kV - przeniesienie</t>
  </si>
  <si>
    <t>Demontaż złącza kablowego</t>
  </si>
  <si>
    <t>kpl</t>
  </si>
  <si>
    <t>Kopanie rowów dla kabli ręcznie w gr. Kat. 4</t>
  </si>
  <si>
    <t>Zasypanie rowów dla kabli ręcznie gr. Kat. 4</t>
  </si>
  <si>
    <t>Nasypanie piasku na dnie rowu szer do 0,4 m</t>
  </si>
  <si>
    <t>m</t>
  </si>
  <si>
    <t>Montaż złącza kablowego - z przeniesienia</t>
  </si>
  <si>
    <t>Układanie kabla NAYY-J 4x70</t>
  </si>
  <si>
    <t>Zarobienie na sucho kabla Al. Do 1 kV 4- żyłowego o przekroju 70 mm2</t>
  </si>
  <si>
    <t>Badanie linii kablowej o ilości 4 żył</t>
  </si>
  <si>
    <t xml:space="preserve">Mufa przelotowa z tworzywa na kablu </t>
  </si>
  <si>
    <t>Razem</t>
  </si>
  <si>
    <t>OGÓŁEM NETTO</t>
  </si>
  <si>
    <t>Rozbudowa drogi powiatowej nr 2392P Tarnowo Podgórne - Więckowice na odcinku Lusówko (Rozalin) - Więckowice, gmina Dopiewo i Tarnowo Podgórne, województwo wielkopolskie, etap o długości około 2,5 km (od km 0+033,00 do km 2+549,93)</t>
  </si>
  <si>
    <t>3. KOLIZJE ENERGETYCZNE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</si>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</sst>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7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b/>
      <u/>
      <sz val="10"/>
      <color rgb="FF000000"/>
      <name val="Calibri"/>
      <family val="2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horizontal="center" vertical="top"/>
    </xf>
    <xf numFmtId="0" fontId="0" fillId="0" borderId="1" xfId="0" applyBorder="1"/>
    <xf numFmtId="4" fontId="0" fillId="0" borderId="2" xfId="0" applyNumberFormat="1" applyFont="1" applyFill="1" applyBorder="1" applyAlignment="1">
      <alignment vertical="top"/>
    </xf>
    <xf numFmtId="4" fontId="2" fillId="0" borderId="2" xfId="0" applyNumberFormat="1" applyFont="1" applyFill="1" applyBorder="1" applyAlignment="1">
      <alignment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1" xfId="0" applyNumberFormat="1" applyFont="1" applyFill="1" applyBorder="1" applyAlignment="1">
      <alignment horizontal="center" vertical="top"/>
    </xf>
    <xf numFmtId="0" fontId="0" fillId="0" borderId="6" xfId="0" applyBorder="1"/>
    <xf numFmtId="0" fontId="0" fillId="0" borderId="7" xfId="0" applyBorder="1"/>
    <xf numFmtId="165" fontId="0" fillId="0" borderId="7" xfId="0" applyNumberFormat="1" applyFont="1" applyFill="1" applyBorder="1" applyAlignment="1">
      <alignment vertical="top"/>
    </xf>
    <xf numFmtId="0" fontId="7" fillId="0" borderId="9" xfId="0" applyNumberFormat="1" applyFont="1" applyFill="1" applyBorder="1" applyAlignment="1">
      <alignment horizontal="center" vertical="top"/>
    </xf>
    <xf numFmtId="165" fontId="0" fillId="0" borderId="8" xfId="0" applyNumberFormat="1" applyFont="1" applyFill="1" applyBorder="1" applyAlignment="1">
      <alignment vertical="top"/>
    </xf>
    <xf numFmtId="0" fontId="0" fillId="0" borderId="10" xfId="0" applyBorder="1"/>
    <xf numFmtId="2" fontId="8" fillId="0" borderId="10" xfId="0" applyNumberFormat="1" applyFont="1" applyFill="1" applyBorder="1" applyAlignment="1">
      <alignment vertical="top"/>
    </xf>
    <xf numFmtId="4" fontId="0" fillId="0" borderId="10" xfId="0" applyNumberFormat="1" applyFont="1" applyFill="1" applyBorder="1" applyAlignment="1">
      <alignment vertical="top"/>
    </xf>
    <xf numFmtId="0" fontId="0" fillId="0" borderId="11" xfId="0" applyBorder="1"/>
    <xf numFmtId="4" fontId="9" fillId="0" borderId="10" xfId="0" applyNumberFormat="1" applyFont="1" applyFill="1" applyBorder="1" applyAlignment="1">
      <alignment vertical="top"/>
    </xf>
    <xf numFmtId="4" fontId="0" fillId="0" borderId="11" xfId="0" applyNumberFormat="1" applyFont="1" applyFill="1" applyBorder="1" applyAlignment="1">
      <alignment vertical="top"/>
    </xf>
    <xf numFmtId="0" fontId="0" fillId="0" borderId="12" xfId="0" applyBorder="1"/>
    <xf numFmtId="0" fontId="0" fillId="0" borderId="10" xfId="0" applyNumberFormat="1" applyFont="1" applyFill="1" applyBorder="1" applyAlignment="1">
      <alignment vertical="top"/>
    </xf>
    <xf numFmtId="0" fontId="0" fillId="0" borderId="10" xfId="0" applyNumberFormat="1" applyFont="1" applyFill="1" applyBorder="1" applyAlignment="1">
      <alignment vertical="top" wrapText="1"/>
    </xf>
    <xf numFmtId="2" fontId="11" fillId="0" borderId="13" xfId="0" applyNumberFormat="1" applyFont="1" applyFill="1" applyBorder="1" applyAlignment="1">
      <alignment vertical="top"/>
    </xf>
    <xf numFmtId="4" fontId="12" fillId="0" borderId="13" xfId="0" applyNumberFormat="1" applyFont="1" applyFill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0" fillId="0" borderId="0" xfId="0" applyNumberFormat="1" applyFill="1" applyBorder="1" applyAlignment="1">
      <alignment vertical="top"/>
    </xf>
    <xf numFmtId="0" fontId="0" fillId="0" borderId="0" xfId="0"/>
    <xf numFmtId="0" fontId="1" fillId="0" borderId="0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/>
    <xf numFmtId="164" fontId="0" fillId="0" borderId="19" xfId="0" applyNumberFormat="1" applyFont="1" applyFill="1" applyBorder="1" applyAlignment="1">
      <alignment vertical="top"/>
    </xf>
    <xf numFmtId="0" fontId="0" fillId="0" borderId="20" xfId="0" applyNumberFormat="1" applyFont="1" applyFill="1" applyBorder="1" applyAlignment="1">
      <alignment vertical="top"/>
    </xf>
    <xf numFmtId="164" fontId="0" fillId="0" borderId="17" xfId="0" applyNumberFormat="1" applyFont="1" applyFill="1" applyBorder="1" applyAlignment="1">
      <alignment vertical="top"/>
    </xf>
    <xf numFmtId="0" fontId="0" fillId="0" borderId="18" xfId="0" applyNumberFormat="1" applyFont="1" applyFill="1" applyBorder="1" applyAlignment="1">
      <alignment vertical="top"/>
    </xf>
    <xf numFmtId="0" fontId="0" fillId="0" borderId="18" xfId="0" applyBorder="1"/>
    <xf numFmtId="0" fontId="0" fillId="0" borderId="21" xfId="0" applyBorder="1"/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6" fillId="0" borderId="1" xfId="0" applyNumberFormat="1" applyFont="1" applyFill="1" applyBorder="1" applyAlignment="1">
      <alignment horizontal="center" vertical="top"/>
    </xf>
    <xf numFmtId="4" fontId="16" fillId="0" borderId="2" xfId="0" applyNumberFormat="1" applyFont="1" applyFill="1" applyBorder="1" applyAlignment="1">
      <alignment vertical="top"/>
    </xf>
    <xf numFmtId="0" fontId="0" fillId="0" borderId="15" xfId="0" applyBorder="1"/>
    <xf numFmtId="0" fontId="0" fillId="0" borderId="17" xfId="0" applyBorder="1"/>
    <xf numFmtId="0" fontId="2" fillId="0" borderId="9" xfId="0" applyNumberFormat="1" applyFont="1" applyFill="1" applyBorder="1" applyAlignment="1">
      <alignment vertical="top"/>
    </xf>
    <xf numFmtId="2" fontId="11" fillId="0" borderId="10" xfId="0" applyNumberFormat="1" applyFont="1" applyFill="1" applyBorder="1" applyAlignment="1">
      <alignment vertical="top"/>
    </xf>
    <xf numFmtId="4" fontId="12" fillId="0" borderId="10" xfId="0" applyNumberFormat="1" applyFont="1" applyFill="1" applyBorder="1" applyAlignment="1">
      <alignment vertical="top"/>
    </xf>
    <xf numFmtId="0" fontId="2" fillId="0" borderId="17" xfId="0" applyNumberFormat="1" applyFont="1" applyFill="1" applyBorder="1" applyAlignment="1">
      <alignment vertical="top"/>
    </xf>
    <xf numFmtId="0" fontId="0" fillId="0" borderId="20" xfId="0" applyBorder="1"/>
    <xf numFmtId="0" fontId="0" fillId="0" borderId="0" xfId="0" applyBorder="1"/>
    <xf numFmtId="0" fontId="2" fillId="0" borderId="1" xfId="0" applyNumberFormat="1" applyFont="1" applyFill="1" applyBorder="1" applyAlignment="1">
      <alignment vertical="top"/>
    </xf>
    <xf numFmtId="0" fontId="0" fillId="0" borderId="2" xfId="0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2" fillId="0" borderId="12" xfId="0" applyNumberFormat="1" applyFont="1" applyFill="1" applyBorder="1" applyAlignment="1">
      <alignment vertical="top"/>
    </xf>
    <xf numFmtId="0" fontId="0" fillId="0" borderId="22" xfId="0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top"/>
    </xf>
    <xf numFmtId="0" fontId="0" fillId="0" borderId="24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23" xfId="0" applyNumberFormat="1" applyFont="1" applyFill="1" applyBorder="1" applyAlignment="1">
      <alignment horizontal="center" vertical="center"/>
    </xf>
    <xf numFmtId="0" fontId="0" fillId="0" borderId="23" xfId="0" applyBorder="1" applyAlignment="1"/>
    <xf numFmtId="0" fontId="3" fillId="0" borderId="2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4" fillId="0" borderId="23" xfId="0" applyNumberFormat="1" applyFont="1" applyFill="1" applyBorder="1" applyAlignment="1">
      <alignment vertical="top"/>
    </xf>
    <xf numFmtId="0" fontId="0" fillId="0" borderId="27" xfId="0" applyBorder="1" applyAlignment="1"/>
    <xf numFmtId="0" fontId="5" fillId="0" borderId="23" xfId="0" applyNumberFormat="1" applyFont="1" applyFill="1" applyBorder="1" applyAlignment="1">
      <alignment vertical="top"/>
    </xf>
    <xf numFmtId="0" fontId="3" fillId="0" borderId="27" xfId="0" applyNumberFormat="1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4" fontId="2" fillId="0" borderId="11" xfId="0" applyNumberFormat="1" applyFont="1" applyFill="1" applyBorder="1" applyAlignment="1">
      <alignment vertical="top"/>
    </xf>
    <xf numFmtId="0" fontId="0" fillId="0" borderId="30" xfId="0" applyBorder="1"/>
    <xf numFmtId="0" fontId="0" fillId="0" borderId="7" xfId="0" applyFill="1" applyBorder="1"/>
    <xf numFmtId="0" fontId="0" fillId="0" borderId="31" xfId="0" applyFill="1" applyBorder="1"/>
    <xf numFmtId="0" fontId="15" fillId="0" borderId="0" xfId="0" applyFont="1" applyAlignment="1">
      <alignment horizontal="center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0" fillId="0" borderId="20" xfId="0" applyBorder="1"/>
    <xf numFmtId="0" fontId="2" fillId="0" borderId="0" xfId="0" applyNumberFormat="1" applyFont="1" applyFill="1" applyBorder="1" applyAlignment="1">
      <alignment vertical="top" wrapText="1"/>
    </xf>
    <xf numFmtId="0" fontId="0" fillId="0" borderId="0" xfId="0" applyBorder="1"/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/>
    </xf>
    <xf numFmtId="0" fontId="0" fillId="0" borderId="2" xfId="0" applyBorder="1"/>
    <xf numFmtId="0" fontId="2" fillId="0" borderId="13" xfId="0" applyNumberFormat="1" applyFont="1" applyFill="1" applyBorder="1" applyAlignment="1">
      <alignment vertical="top"/>
    </xf>
    <xf numFmtId="0" fontId="0" fillId="0" borderId="16" xfId="0" applyBorder="1"/>
    <xf numFmtId="0" fontId="2" fillId="0" borderId="13" xfId="0" applyNumberFormat="1" applyFont="1" applyFill="1" applyBorder="1" applyAlignment="1">
      <alignment vertical="top" wrapText="1"/>
    </xf>
    <xf numFmtId="0" fontId="0" fillId="0" borderId="13" xfId="0" applyBorder="1"/>
    <xf numFmtId="0" fontId="2" fillId="0" borderId="15" xfId="0" applyNumberFormat="1" applyFont="1" applyFill="1" applyBorder="1" applyAlignment="1">
      <alignment vertical="top"/>
    </xf>
    <xf numFmtId="0" fontId="0" fillId="0" borderId="14" xfId="0" applyBorder="1"/>
    <xf numFmtId="0" fontId="2" fillId="0" borderId="12" xfId="0" applyNumberFormat="1" applyFont="1" applyFill="1" applyBorder="1" applyAlignment="1">
      <alignment vertical="top"/>
    </xf>
    <xf numFmtId="0" fontId="15" fillId="0" borderId="15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2" fillId="0" borderId="12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vertical="top"/>
    </xf>
    <xf numFmtId="0" fontId="14" fillId="0" borderId="0" xfId="0" applyNumberFormat="1" applyFont="1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5"/>
  <sheetViews>
    <sheetView tabSelected="1" topLeftCell="A22" zoomScaleNormal="100" zoomScaleSheetLayoutView="166" workbookViewId="0">
      <selection activeCell="AD42" sqref="AD42"/>
    </sheetView>
  </sheetViews>
  <sheetFormatPr defaultRowHeight="12" x14ac:dyDescent="0.2"/>
  <cols>
    <col min="1" max="1" width="5.83203125" style="44" customWidth="1"/>
    <col min="2" max="2" width="6.33203125" bestFit="1" customWidth="1"/>
    <col min="3" max="3" width="11.83203125" customWidth="1"/>
    <col min="4" max="4" width="5.33203125" customWidth="1"/>
    <col min="5" max="5" width="48.6640625" customWidth="1"/>
    <col min="6" max="6" width="2" hidden="1" customWidth="1"/>
    <col min="7" max="7" width="8"/>
    <col min="8" max="8" width="9.33203125" bestFit="1" customWidth="1"/>
    <col min="9" max="9" width="2"/>
    <col min="10" max="15" width="0" hidden="1"/>
    <col min="16" max="16" width="9.6640625" bestFit="1" customWidth="1"/>
    <col min="17" max="17" width="2"/>
    <col min="18" max="24" width="0" hidden="1"/>
    <col min="25" max="25" width="13.33203125" bestFit="1" customWidth="1"/>
    <col min="26" max="27" width="2"/>
    <col min="28" max="29" width="0" hidden="1"/>
  </cols>
  <sheetData>
    <row r="1" spans="1:29" ht="15" x14ac:dyDescent="0.2">
      <c r="B1" s="45"/>
      <c r="C1" s="91" t="s">
        <v>238</v>
      </c>
      <c r="D1" s="91"/>
      <c r="E1" s="91"/>
      <c r="F1" s="46"/>
      <c r="G1" s="46"/>
      <c r="H1" s="46"/>
    </row>
    <row r="3" spans="1:29" ht="30" customHeight="1" x14ac:dyDescent="0.2">
      <c r="A3" s="98" t="s">
        <v>236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</row>
    <row r="4" spans="1:29" ht="12.75" x14ac:dyDescent="0.2">
      <c r="B4" s="2"/>
      <c r="C4" s="92"/>
      <c r="D4" s="93"/>
      <c r="E4" s="93"/>
      <c r="F4" s="93"/>
    </row>
    <row r="5" spans="1:29" ht="12.75" x14ac:dyDescent="0.2">
      <c r="B5" s="2"/>
      <c r="C5" s="92" t="s">
        <v>237</v>
      </c>
      <c r="D5" s="93"/>
      <c r="E5" s="93"/>
      <c r="F5" s="93"/>
    </row>
    <row r="6" spans="1:29" ht="12.75" thickBot="1" x14ac:dyDescent="0.25"/>
    <row r="7" spans="1:29" ht="36" x14ac:dyDescent="0.2">
      <c r="A7" s="73" t="s">
        <v>108</v>
      </c>
      <c r="B7" s="74"/>
      <c r="C7" s="75" t="s">
        <v>219</v>
      </c>
      <c r="D7" s="76"/>
      <c r="E7" s="77" t="s">
        <v>6</v>
      </c>
      <c r="F7" s="78"/>
      <c r="G7" s="79" t="s">
        <v>22</v>
      </c>
      <c r="H7" s="80" t="s">
        <v>23</v>
      </c>
      <c r="I7" s="78"/>
      <c r="J7" s="81" t="s">
        <v>24</v>
      </c>
      <c r="K7" s="81" t="s">
        <v>25</v>
      </c>
      <c r="L7" s="81" t="s">
        <v>26</v>
      </c>
      <c r="M7" s="81" t="s">
        <v>27</v>
      </c>
      <c r="N7" s="81" t="s">
        <v>28</v>
      </c>
      <c r="O7" s="81" t="s">
        <v>29</v>
      </c>
      <c r="P7" s="77" t="s">
        <v>30</v>
      </c>
      <c r="Q7" s="82"/>
      <c r="R7" s="81" t="s">
        <v>7</v>
      </c>
      <c r="S7" s="81" t="s">
        <v>8</v>
      </c>
      <c r="T7" s="81" t="s">
        <v>9</v>
      </c>
      <c r="U7" s="81" t="s">
        <v>10</v>
      </c>
      <c r="V7" s="81" t="s">
        <v>11</v>
      </c>
      <c r="W7" s="81" t="s">
        <v>12</v>
      </c>
      <c r="X7" s="83" t="s">
        <v>31</v>
      </c>
      <c r="Y7" s="84" t="s">
        <v>32</v>
      </c>
      <c r="AB7" s="6" t="s">
        <v>33</v>
      </c>
      <c r="AC7" s="6" t="s">
        <v>34</v>
      </c>
    </row>
    <row r="8" spans="1:29" ht="12.75" x14ac:dyDescent="0.2">
      <c r="A8" s="85"/>
      <c r="B8" s="94" t="s">
        <v>35</v>
      </c>
      <c r="C8" s="95"/>
      <c r="D8" s="96" t="s">
        <v>13</v>
      </c>
      <c r="E8" s="97"/>
      <c r="F8" s="97"/>
      <c r="G8" s="19"/>
      <c r="H8" s="27"/>
      <c r="I8" s="66"/>
      <c r="J8" s="66"/>
      <c r="K8" s="66"/>
      <c r="L8" s="66"/>
      <c r="M8" s="66"/>
      <c r="N8" s="66"/>
      <c r="O8" s="66"/>
      <c r="P8" s="66"/>
      <c r="Q8" s="68"/>
      <c r="R8" s="66"/>
      <c r="S8" s="66"/>
      <c r="T8" s="66"/>
      <c r="U8" s="66"/>
      <c r="V8" s="66"/>
      <c r="W8" s="66"/>
      <c r="X8" s="66"/>
      <c r="Y8" s="68"/>
    </row>
    <row r="9" spans="1:29" ht="24" x14ac:dyDescent="0.2">
      <c r="A9" s="85">
        <v>1</v>
      </c>
      <c r="B9" s="7"/>
      <c r="C9" s="49" t="s">
        <v>220</v>
      </c>
      <c r="D9" s="1" t="s">
        <v>21</v>
      </c>
      <c r="E9" s="4" t="s">
        <v>37</v>
      </c>
      <c r="F9" s="66"/>
      <c r="G9" s="25" t="s">
        <v>38</v>
      </c>
      <c r="H9" s="28">
        <v>3</v>
      </c>
      <c r="I9" s="66"/>
      <c r="J9" s="10">
        <v>134.36799999999999</v>
      </c>
      <c r="K9" s="10">
        <v>0</v>
      </c>
      <c r="L9" s="10">
        <v>0</v>
      </c>
      <c r="M9" s="10">
        <v>154.35624000000001</v>
      </c>
      <c r="N9" s="10">
        <v>190.558005972095</v>
      </c>
      <c r="O9" s="10">
        <v>52.721046771255899</v>
      </c>
      <c r="P9" s="5"/>
      <c r="Q9" s="68"/>
      <c r="R9" s="10">
        <f>H9*J9</f>
        <v>403.10399999999998</v>
      </c>
      <c r="S9" s="10">
        <f>H9*K9</f>
        <v>0</v>
      </c>
      <c r="T9" s="10">
        <f>H9*L9</f>
        <v>0</v>
      </c>
      <c r="U9" s="10">
        <f>H9*M9</f>
        <v>463.06872000000004</v>
      </c>
      <c r="V9" s="10">
        <f>H9*N9</f>
        <v>571.67401791628504</v>
      </c>
      <c r="W9" s="10">
        <f>H9*O9</f>
        <v>158.16314031376771</v>
      </c>
      <c r="X9" s="11">
        <f>H9*P9</f>
        <v>0</v>
      </c>
      <c r="Y9" s="20"/>
      <c r="AB9" s="12">
        <v>532.00329274335002</v>
      </c>
      <c r="AC9" s="13">
        <v>1596.01</v>
      </c>
    </row>
    <row r="10" spans="1:29" ht="24" x14ac:dyDescent="0.2">
      <c r="A10" s="85">
        <v>2</v>
      </c>
      <c r="B10" s="7"/>
      <c r="C10" s="49" t="s">
        <v>220</v>
      </c>
      <c r="D10" s="1" t="s">
        <v>21</v>
      </c>
      <c r="E10" s="4" t="s">
        <v>40</v>
      </c>
      <c r="F10" s="66"/>
      <c r="G10" s="25" t="s">
        <v>41</v>
      </c>
      <c r="H10" s="28">
        <v>0.47599999999999998</v>
      </c>
      <c r="I10" s="66"/>
      <c r="J10" s="10">
        <v>263.245</v>
      </c>
      <c r="K10" s="10">
        <v>0</v>
      </c>
      <c r="L10" s="10">
        <v>0</v>
      </c>
      <c r="M10" s="10">
        <v>431.60759999999999</v>
      </c>
      <c r="N10" s="10">
        <v>458.60273422323502</v>
      </c>
      <c r="O10" s="10">
        <v>126.880086077043</v>
      </c>
      <c r="P10" s="5"/>
      <c r="Q10" s="68"/>
      <c r="R10" s="10">
        <f>H10*J10</f>
        <v>125.30462</v>
      </c>
      <c r="S10" s="10">
        <f>H10*K10</f>
        <v>0</v>
      </c>
      <c r="T10" s="10">
        <f>H10*L10</f>
        <v>0</v>
      </c>
      <c r="U10" s="10">
        <f>H10*M10</f>
        <v>205.44521759999998</v>
      </c>
      <c r="V10" s="10">
        <f>H10*N10</f>
        <v>218.29490149025986</v>
      </c>
      <c r="W10" s="10">
        <f>H10*O10</f>
        <v>60.394920972672466</v>
      </c>
      <c r="X10" s="11">
        <f>H10*P10</f>
        <v>0</v>
      </c>
      <c r="Y10" s="20"/>
      <c r="AB10" s="12">
        <v>1280.33542030028</v>
      </c>
      <c r="AC10" s="13">
        <v>609.44000000000005</v>
      </c>
    </row>
    <row r="11" spans="1:29" x14ac:dyDescent="0.2">
      <c r="A11" s="85">
        <v>3</v>
      </c>
      <c r="B11" s="7"/>
      <c r="C11" s="49" t="s">
        <v>220</v>
      </c>
      <c r="D11" s="1" t="s">
        <v>21</v>
      </c>
      <c r="E11" s="4" t="s">
        <v>43</v>
      </c>
      <c r="F11" s="66"/>
      <c r="G11" s="29" t="s">
        <v>228</v>
      </c>
      <c r="H11" s="30">
        <v>24</v>
      </c>
      <c r="I11" s="31"/>
      <c r="J11" s="32">
        <v>2.4709500000000002</v>
      </c>
      <c r="K11" s="32">
        <v>0</v>
      </c>
      <c r="L11" s="32">
        <v>0</v>
      </c>
      <c r="M11" s="32">
        <v>1.1249640000000001</v>
      </c>
      <c r="N11" s="32">
        <v>2.3733033343066001</v>
      </c>
      <c r="O11" s="32">
        <v>0.65661390321579505</v>
      </c>
      <c r="P11" s="33"/>
      <c r="Q11" s="34"/>
      <c r="R11" s="32">
        <f>H11*J11</f>
        <v>59.302800000000005</v>
      </c>
      <c r="S11" s="32">
        <f>H11*K11</f>
        <v>0</v>
      </c>
      <c r="T11" s="32">
        <f>H11*L11</f>
        <v>0</v>
      </c>
      <c r="U11" s="32">
        <f>H11*M11</f>
        <v>26.999136</v>
      </c>
      <c r="V11" s="32">
        <f>H11*N11</f>
        <v>56.959280023358403</v>
      </c>
      <c r="W11" s="32">
        <f>H11*O11</f>
        <v>15.75873367717908</v>
      </c>
      <c r="X11" s="35">
        <f>H11*P11</f>
        <v>0</v>
      </c>
      <c r="Y11" s="36"/>
      <c r="AB11" s="12">
        <v>6.62583123752239</v>
      </c>
      <c r="AC11" s="13">
        <v>159.02000000000001</v>
      </c>
    </row>
    <row r="12" spans="1:29" ht="12.75" x14ac:dyDescent="0.2">
      <c r="A12" s="86"/>
      <c r="B12" s="70"/>
      <c r="C12" s="69"/>
      <c r="D12" s="70"/>
      <c r="E12" s="70"/>
      <c r="F12" s="66"/>
      <c r="G12" s="99" t="s">
        <v>45</v>
      </c>
      <c r="H12" s="97"/>
      <c r="I12" s="97"/>
      <c r="J12" s="97"/>
      <c r="K12" s="97"/>
      <c r="L12" s="97"/>
      <c r="M12" s="97"/>
      <c r="N12" s="97"/>
      <c r="O12" s="97"/>
      <c r="P12" s="97"/>
      <c r="Q12" s="100"/>
      <c r="R12" s="14">
        <f t="shared" ref="R12:X12" si="0">SUM(R9:R11)</f>
        <v>587.71141999999998</v>
      </c>
      <c r="S12" s="14">
        <f t="shared" si="0"/>
        <v>0</v>
      </c>
      <c r="T12" s="14">
        <f t="shared" si="0"/>
        <v>0</v>
      </c>
      <c r="U12" s="14">
        <f t="shared" si="0"/>
        <v>695.51307359999998</v>
      </c>
      <c r="V12" s="14">
        <f t="shared" si="0"/>
        <v>846.92819942990332</v>
      </c>
      <c r="W12" s="14">
        <f t="shared" si="0"/>
        <v>234.31679496361926</v>
      </c>
      <c r="X12" s="15">
        <f t="shared" si="0"/>
        <v>0</v>
      </c>
      <c r="Y12" s="21"/>
      <c r="AC12" s="17">
        <v>2364.4699999999998</v>
      </c>
    </row>
    <row r="13" spans="1:29" ht="12.75" thickBot="1" x14ac:dyDescent="0.25">
      <c r="A13" s="85"/>
      <c r="B13" s="66"/>
      <c r="C13" s="65"/>
      <c r="D13" s="66"/>
      <c r="E13" s="66"/>
      <c r="F13" s="66"/>
      <c r="G13" s="19"/>
      <c r="H13" s="66"/>
      <c r="I13" s="66"/>
      <c r="J13" s="66"/>
      <c r="K13" s="66"/>
      <c r="L13" s="66"/>
      <c r="M13" s="66"/>
      <c r="N13" s="66"/>
      <c r="O13" s="66"/>
      <c r="P13" s="66"/>
      <c r="Q13" s="68"/>
      <c r="R13" s="66"/>
      <c r="S13" s="66"/>
      <c r="T13" s="66"/>
      <c r="U13" s="66"/>
      <c r="V13" s="66"/>
      <c r="W13" s="66"/>
      <c r="X13" s="66"/>
      <c r="Y13" s="68"/>
    </row>
    <row r="14" spans="1:29" ht="12.75" x14ac:dyDescent="0.2">
      <c r="A14" s="86"/>
      <c r="B14" s="101" t="s">
        <v>46</v>
      </c>
      <c r="C14" s="102"/>
      <c r="D14" s="103" t="s">
        <v>14</v>
      </c>
      <c r="E14" s="104"/>
      <c r="F14" s="104"/>
      <c r="G14" s="37"/>
      <c r="H14" s="26"/>
      <c r="I14" s="70"/>
      <c r="J14" s="70"/>
      <c r="K14" s="70"/>
      <c r="L14" s="70"/>
      <c r="M14" s="70"/>
      <c r="N14" s="70"/>
      <c r="O14" s="70"/>
      <c r="P14" s="70"/>
      <c r="Q14" s="71"/>
      <c r="R14" s="70"/>
      <c r="S14" s="70"/>
      <c r="T14" s="70"/>
      <c r="U14" s="70"/>
      <c r="V14" s="70"/>
      <c r="W14" s="70"/>
      <c r="X14" s="70"/>
      <c r="Y14" s="71"/>
    </row>
    <row r="15" spans="1:29" x14ac:dyDescent="0.2">
      <c r="A15" s="85">
        <v>4</v>
      </c>
      <c r="B15" s="7"/>
      <c r="C15" s="49" t="s">
        <v>220</v>
      </c>
      <c r="D15" s="1" t="s">
        <v>21</v>
      </c>
      <c r="E15" s="4" t="s">
        <v>48</v>
      </c>
      <c r="F15" s="66"/>
      <c r="G15" s="25" t="s">
        <v>38</v>
      </c>
      <c r="H15" s="28">
        <v>2</v>
      </c>
      <c r="I15" s="66"/>
      <c r="J15" s="10">
        <v>98.515000000000001</v>
      </c>
      <c r="K15" s="10">
        <v>2179.4800500000001</v>
      </c>
      <c r="L15" s="10">
        <v>0</v>
      </c>
      <c r="M15" s="10">
        <v>164.15870000000001</v>
      </c>
      <c r="N15" s="10">
        <v>173.36464888889199</v>
      </c>
      <c r="O15" s="10">
        <v>47.964218117879</v>
      </c>
      <c r="P15" s="5"/>
      <c r="Q15" s="68"/>
      <c r="R15" s="10">
        <f>H15*J15</f>
        <v>197.03</v>
      </c>
      <c r="S15" s="10">
        <f>H15*K15</f>
        <v>4358.9601000000002</v>
      </c>
      <c r="T15" s="10">
        <f>H15*L15</f>
        <v>0</v>
      </c>
      <c r="U15" s="10">
        <f>H15*M15</f>
        <v>328.31740000000002</v>
      </c>
      <c r="V15" s="10">
        <f>H15*N15</f>
        <v>346.72929777778398</v>
      </c>
      <c r="W15" s="10">
        <f>H15*O15</f>
        <v>95.928436235757999</v>
      </c>
      <c r="X15" s="11">
        <f>H15*P15</f>
        <v>0</v>
      </c>
      <c r="Y15" s="20"/>
      <c r="AB15" s="12">
        <v>2663.4826170067699</v>
      </c>
      <c r="AC15" s="13">
        <v>5326.97</v>
      </c>
    </row>
    <row r="16" spans="1:29" ht="36" x14ac:dyDescent="0.2">
      <c r="A16" s="85">
        <v>5</v>
      </c>
      <c r="B16" s="7"/>
      <c r="C16" s="49" t="s">
        <v>220</v>
      </c>
      <c r="D16" s="1" t="s">
        <v>21</v>
      </c>
      <c r="E16" s="4" t="s">
        <v>50</v>
      </c>
      <c r="F16" s="66"/>
      <c r="G16" s="25" t="s">
        <v>41</v>
      </c>
      <c r="H16" s="28">
        <v>0.4</v>
      </c>
      <c r="I16" s="66"/>
      <c r="J16" s="10">
        <v>833.34</v>
      </c>
      <c r="K16" s="10">
        <v>279.98736000000002</v>
      </c>
      <c r="L16" s="10">
        <v>0</v>
      </c>
      <c r="M16" s="10">
        <v>1347.8583000000001</v>
      </c>
      <c r="N16" s="10">
        <v>1439.5909352041999</v>
      </c>
      <c r="O16" s="10">
        <v>398.286813714304</v>
      </c>
      <c r="P16" s="5"/>
      <c r="Q16" s="68"/>
      <c r="R16" s="10">
        <f>H16*J16</f>
        <v>333.33600000000001</v>
      </c>
      <c r="S16" s="10">
        <f>H16*K16</f>
        <v>111.99494400000002</v>
      </c>
      <c r="T16" s="10">
        <f>H16*L16</f>
        <v>0</v>
      </c>
      <c r="U16" s="10">
        <f>H16*M16</f>
        <v>539.14332000000002</v>
      </c>
      <c r="V16" s="10">
        <f>H16*N16</f>
        <v>575.83637408167999</v>
      </c>
      <c r="W16" s="10">
        <f>H16*O16</f>
        <v>159.31472548572162</v>
      </c>
      <c r="X16" s="11">
        <f>H16*P16</f>
        <v>0</v>
      </c>
      <c r="Y16" s="20"/>
      <c r="AB16" s="12">
        <v>4299.0634089185096</v>
      </c>
      <c r="AC16" s="13">
        <v>1719.63</v>
      </c>
    </row>
    <row r="17" spans="1:29" ht="24" x14ac:dyDescent="0.2">
      <c r="A17" s="85">
        <v>6</v>
      </c>
      <c r="B17" s="7"/>
      <c r="C17" s="49" t="s">
        <v>220</v>
      </c>
      <c r="D17" s="1" t="s">
        <v>21</v>
      </c>
      <c r="E17" s="4" t="s">
        <v>52</v>
      </c>
      <c r="F17" s="66"/>
      <c r="G17" s="25" t="s">
        <v>38</v>
      </c>
      <c r="H17" s="28">
        <v>8</v>
      </c>
      <c r="I17" s="66"/>
      <c r="J17" s="10">
        <v>4.2151500000000004</v>
      </c>
      <c r="K17" s="10">
        <v>42.711678249999999</v>
      </c>
      <c r="L17" s="10">
        <v>0</v>
      </c>
      <c r="M17" s="10">
        <v>0.81779199999999996</v>
      </c>
      <c r="N17" s="10">
        <v>3.3217418519941599</v>
      </c>
      <c r="O17" s="10">
        <v>0.91901521873957803</v>
      </c>
      <c r="P17" s="5"/>
      <c r="Q17" s="68"/>
      <c r="R17" s="10">
        <f>H17*J17</f>
        <v>33.721200000000003</v>
      </c>
      <c r="S17" s="10">
        <f>H17*K17</f>
        <v>341.69342599999999</v>
      </c>
      <c r="T17" s="10">
        <f>H17*L17</f>
        <v>0</v>
      </c>
      <c r="U17" s="10">
        <f>H17*M17</f>
        <v>6.5423359999999997</v>
      </c>
      <c r="V17" s="10">
        <f>H17*N17</f>
        <v>26.57393481595328</v>
      </c>
      <c r="W17" s="10">
        <f>H17*O17</f>
        <v>7.3521217499166243</v>
      </c>
      <c r="X17" s="11">
        <f>H17*P17</f>
        <v>0</v>
      </c>
      <c r="Y17" s="20"/>
      <c r="AB17" s="12">
        <v>51.985377320733697</v>
      </c>
      <c r="AC17" s="13">
        <v>415.88</v>
      </c>
    </row>
    <row r="18" spans="1:29" ht="24" x14ac:dyDescent="0.2">
      <c r="A18" s="85">
        <v>7</v>
      </c>
      <c r="B18" s="7"/>
      <c r="C18" s="49" t="s">
        <v>220</v>
      </c>
      <c r="D18" s="1" t="s">
        <v>21</v>
      </c>
      <c r="E18" s="4" t="s">
        <v>54</v>
      </c>
      <c r="F18" s="66"/>
      <c r="G18" s="29" t="s">
        <v>38</v>
      </c>
      <c r="H18" s="30">
        <v>6</v>
      </c>
      <c r="I18" s="31"/>
      <c r="J18" s="32">
        <v>15.956200000000001</v>
      </c>
      <c r="K18" s="32">
        <v>176.715945</v>
      </c>
      <c r="L18" s="32">
        <v>0</v>
      </c>
      <c r="M18" s="32">
        <v>18.158149999999999</v>
      </c>
      <c r="N18" s="32">
        <v>22.515471894684399</v>
      </c>
      <c r="O18" s="32">
        <v>6.2292803746612799</v>
      </c>
      <c r="P18" s="33"/>
      <c r="Q18" s="34"/>
      <c r="R18" s="32">
        <f>H18*J18</f>
        <v>95.737200000000001</v>
      </c>
      <c r="S18" s="32">
        <f>H18*K18</f>
        <v>1060.29567</v>
      </c>
      <c r="T18" s="32">
        <f>H18*L18</f>
        <v>0</v>
      </c>
      <c r="U18" s="32">
        <f>H18*M18</f>
        <v>108.94889999999999</v>
      </c>
      <c r="V18" s="32">
        <f>H18*N18</f>
        <v>135.0928313681064</v>
      </c>
      <c r="W18" s="32">
        <f>H18*O18</f>
        <v>37.375682247967681</v>
      </c>
      <c r="X18" s="35">
        <f>H18*P18</f>
        <v>0</v>
      </c>
      <c r="Y18" s="36"/>
      <c r="AB18" s="12">
        <v>239.57504726934599</v>
      </c>
      <c r="AC18" s="13">
        <v>1437.45</v>
      </c>
    </row>
    <row r="19" spans="1:29" ht="12.75" x14ac:dyDescent="0.2">
      <c r="A19" s="86"/>
      <c r="B19" s="70"/>
      <c r="C19" s="69"/>
      <c r="D19" s="70"/>
      <c r="E19" s="70"/>
      <c r="F19" s="66"/>
      <c r="G19" s="99" t="s">
        <v>45</v>
      </c>
      <c r="H19" s="97"/>
      <c r="I19" s="97"/>
      <c r="J19" s="97"/>
      <c r="K19" s="97"/>
      <c r="L19" s="97"/>
      <c r="M19" s="97"/>
      <c r="N19" s="97"/>
      <c r="O19" s="97"/>
      <c r="P19" s="97"/>
      <c r="Q19" s="100"/>
      <c r="R19" s="14">
        <f t="shared" ref="R19:X19" si="1">SUM(R15:R18)</f>
        <v>659.82439999999997</v>
      </c>
      <c r="S19" s="14">
        <f t="shared" si="1"/>
        <v>5872.9441399999996</v>
      </c>
      <c r="T19" s="14">
        <f t="shared" si="1"/>
        <v>0</v>
      </c>
      <c r="U19" s="14">
        <f t="shared" si="1"/>
        <v>982.951956</v>
      </c>
      <c r="V19" s="14">
        <f t="shared" si="1"/>
        <v>1084.2324380435236</v>
      </c>
      <c r="W19" s="14">
        <f t="shared" si="1"/>
        <v>299.97096571936396</v>
      </c>
      <c r="X19" s="15">
        <f t="shared" si="1"/>
        <v>0</v>
      </c>
      <c r="Y19" s="21"/>
      <c r="AC19" s="17">
        <v>8899.93</v>
      </c>
    </row>
    <row r="20" spans="1:29" ht="12.75" thickBot="1" x14ac:dyDescent="0.25">
      <c r="A20" s="85"/>
      <c r="B20" s="66"/>
      <c r="C20" s="65"/>
      <c r="D20" s="66"/>
      <c r="E20" s="66"/>
      <c r="F20" s="66"/>
      <c r="G20" s="19"/>
      <c r="H20" s="66"/>
      <c r="I20" s="66"/>
      <c r="J20" s="66"/>
      <c r="K20" s="66"/>
      <c r="L20" s="66"/>
      <c r="M20" s="66"/>
      <c r="N20" s="66"/>
      <c r="O20" s="66"/>
      <c r="P20" s="66"/>
      <c r="Q20" s="68"/>
      <c r="R20" s="66"/>
      <c r="S20" s="66"/>
      <c r="T20" s="66"/>
      <c r="U20" s="66"/>
      <c r="V20" s="66"/>
      <c r="W20" s="66"/>
      <c r="X20" s="66"/>
      <c r="Y20" s="68"/>
    </row>
    <row r="21" spans="1:29" ht="12.75" x14ac:dyDescent="0.2">
      <c r="A21" s="86"/>
      <c r="B21" s="101" t="s">
        <v>55</v>
      </c>
      <c r="C21" s="102"/>
      <c r="D21" s="103" t="s">
        <v>15</v>
      </c>
      <c r="E21" s="104"/>
      <c r="F21" s="104"/>
      <c r="G21" s="37"/>
      <c r="H21" s="26"/>
      <c r="I21" s="70"/>
      <c r="J21" s="70"/>
      <c r="K21" s="70"/>
      <c r="L21" s="70"/>
      <c r="M21" s="70"/>
      <c r="N21" s="70"/>
      <c r="O21" s="70"/>
      <c r="P21" s="70"/>
      <c r="Q21" s="71"/>
      <c r="R21" s="70"/>
      <c r="S21" s="70"/>
      <c r="T21" s="70"/>
      <c r="U21" s="70"/>
      <c r="V21" s="70"/>
      <c r="W21" s="70"/>
      <c r="X21" s="70"/>
      <c r="Y21" s="71"/>
    </row>
    <row r="22" spans="1:29" x14ac:dyDescent="0.2">
      <c r="A22" s="85">
        <v>8</v>
      </c>
      <c r="B22" s="7"/>
      <c r="C22" s="49" t="s">
        <v>220</v>
      </c>
      <c r="D22" s="1" t="s">
        <v>21</v>
      </c>
      <c r="E22" s="4" t="s">
        <v>57</v>
      </c>
      <c r="F22" s="66"/>
      <c r="G22" s="25" t="s">
        <v>228</v>
      </c>
      <c r="H22" s="28">
        <v>136</v>
      </c>
      <c r="I22" s="66"/>
      <c r="J22" s="10">
        <v>3.5529999999999999</v>
      </c>
      <c r="K22" s="10">
        <v>4.4345600000000003</v>
      </c>
      <c r="L22" s="10">
        <v>0</v>
      </c>
      <c r="M22" s="10">
        <v>3.258</v>
      </c>
      <c r="N22" s="10">
        <v>4.4952601786255801</v>
      </c>
      <c r="O22" s="10">
        <v>1.24368861290976</v>
      </c>
      <c r="P22" s="43"/>
      <c r="Q22" s="68"/>
      <c r="R22" s="10">
        <f>H22*J22</f>
        <v>483.20799999999997</v>
      </c>
      <c r="S22" s="10">
        <f>H22*K22</f>
        <v>603.10016000000007</v>
      </c>
      <c r="T22" s="10">
        <f>H22*L22</f>
        <v>0</v>
      </c>
      <c r="U22" s="10">
        <f>H22*M22</f>
        <v>443.08800000000002</v>
      </c>
      <c r="V22" s="10">
        <f>H22*N22</f>
        <v>611.35538429307894</v>
      </c>
      <c r="W22" s="10">
        <f>H22*O22</f>
        <v>169.14165135572736</v>
      </c>
      <c r="X22" s="11">
        <f>H22*P22</f>
        <v>0</v>
      </c>
      <c r="Y22" s="20"/>
      <c r="AB22" s="12">
        <v>16.984508791535301</v>
      </c>
      <c r="AC22" s="13">
        <v>2309.89</v>
      </c>
    </row>
    <row r="23" spans="1:29" ht="24" x14ac:dyDescent="0.2">
      <c r="A23" s="85">
        <v>9</v>
      </c>
      <c r="B23" s="7"/>
      <c r="C23" s="49" t="s">
        <v>220</v>
      </c>
      <c r="D23" s="1" t="s">
        <v>21</v>
      </c>
      <c r="E23" s="4" t="s">
        <v>59</v>
      </c>
      <c r="F23" s="66"/>
      <c r="G23" s="25" t="s">
        <v>228</v>
      </c>
      <c r="H23" s="28">
        <v>20</v>
      </c>
      <c r="I23" s="66"/>
      <c r="J23" s="10">
        <v>4.9903500000000003</v>
      </c>
      <c r="K23" s="10">
        <v>9.6418675</v>
      </c>
      <c r="L23" s="10">
        <v>0</v>
      </c>
      <c r="M23" s="10">
        <v>0</v>
      </c>
      <c r="N23" s="10">
        <v>3.2936311308771402</v>
      </c>
      <c r="O23" s="10">
        <v>0.91123791945884802</v>
      </c>
      <c r="P23" s="5"/>
      <c r="Q23" s="68"/>
      <c r="R23" s="10">
        <f>H23*J23</f>
        <v>99.807000000000002</v>
      </c>
      <c r="S23" s="10">
        <f>H23*K23</f>
        <v>192.83735000000001</v>
      </c>
      <c r="T23" s="10">
        <f>H23*L23</f>
        <v>0</v>
      </c>
      <c r="U23" s="10">
        <f>H23*M23</f>
        <v>0</v>
      </c>
      <c r="V23" s="10">
        <f>H23*N23</f>
        <v>65.872622617542802</v>
      </c>
      <c r="W23" s="10">
        <f>H23*O23</f>
        <v>18.224758389176962</v>
      </c>
      <c r="X23" s="11">
        <f>H23*P23</f>
        <v>0</v>
      </c>
      <c r="Y23" s="20"/>
      <c r="AB23" s="12">
        <v>18.837086550336</v>
      </c>
      <c r="AC23" s="13">
        <v>376.74</v>
      </c>
    </row>
    <row r="24" spans="1:29" x14ac:dyDescent="0.2">
      <c r="A24" s="85">
        <v>10</v>
      </c>
      <c r="B24" s="7"/>
      <c r="C24" s="49" t="s">
        <v>220</v>
      </c>
      <c r="D24" s="1" t="s">
        <v>21</v>
      </c>
      <c r="E24" s="4" t="s">
        <v>61</v>
      </c>
      <c r="F24" s="66"/>
      <c r="G24" s="25" t="s">
        <v>38</v>
      </c>
      <c r="H24" s="28">
        <v>2</v>
      </c>
      <c r="I24" s="66"/>
      <c r="J24" s="10">
        <v>20.026</v>
      </c>
      <c r="K24" s="10">
        <v>0</v>
      </c>
      <c r="L24" s="10">
        <v>0</v>
      </c>
      <c r="M24" s="10">
        <v>0</v>
      </c>
      <c r="N24" s="10">
        <v>13.2171605252028</v>
      </c>
      <c r="O24" s="10">
        <v>3.6567476379578299</v>
      </c>
      <c r="P24" s="5"/>
      <c r="Q24" s="68"/>
      <c r="R24" s="10">
        <f>H24*J24</f>
        <v>40.052</v>
      </c>
      <c r="S24" s="10">
        <f>H24*K24</f>
        <v>0</v>
      </c>
      <c r="T24" s="10">
        <f>H24*L24</f>
        <v>0</v>
      </c>
      <c r="U24" s="10">
        <f>H24*M24</f>
        <v>0</v>
      </c>
      <c r="V24" s="10">
        <f>H24*N24</f>
        <v>26.4343210504056</v>
      </c>
      <c r="W24" s="10">
        <f>H24*O24</f>
        <v>7.3134952759156597</v>
      </c>
      <c r="X24" s="11">
        <f>H24*P24</f>
        <v>0</v>
      </c>
      <c r="Y24" s="20"/>
      <c r="AB24" s="12">
        <v>36.899908163160603</v>
      </c>
      <c r="AC24" s="13">
        <v>73.8</v>
      </c>
    </row>
    <row r="25" spans="1:29" ht="12.75" x14ac:dyDescent="0.2">
      <c r="A25" s="86"/>
      <c r="B25" s="70"/>
      <c r="C25" s="69"/>
      <c r="D25" s="70"/>
      <c r="E25" s="70"/>
      <c r="F25" s="66"/>
      <c r="G25" s="105" t="s">
        <v>45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6"/>
      <c r="R25" s="40">
        <f t="shared" ref="R25:X25" si="2">SUM(R22:R24)</f>
        <v>623.06700000000001</v>
      </c>
      <c r="S25" s="40">
        <f t="shared" si="2"/>
        <v>795.93751000000009</v>
      </c>
      <c r="T25" s="40">
        <f t="shared" si="2"/>
        <v>0</v>
      </c>
      <c r="U25" s="40">
        <f t="shared" si="2"/>
        <v>443.08800000000002</v>
      </c>
      <c r="V25" s="40">
        <f t="shared" si="2"/>
        <v>703.66232796102736</v>
      </c>
      <c r="W25" s="40">
        <f t="shared" si="2"/>
        <v>194.67990502082</v>
      </c>
      <c r="X25" s="41">
        <f t="shared" si="2"/>
        <v>0</v>
      </c>
      <c r="Y25" s="42"/>
      <c r="AC25" s="17">
        <v>2760.43</v>
      </c>
    </row>
    <row r="26" spans="1:29" s="54" customFormat="1" ht="12.75" x14ac:dyDescent="0.2">
      <c r="A26" s="85"/>
      <c r="B26" s="66"/>
      <c r="C26" s="65"/>
      <c r="D26" s="66"/>
      <c r="E26" s="66"/>
      <c r="F26" s="66"/>
      <c r="G26" s="64"/>
      <c r="H26" s="31"/>
      <c r="I26" s="31"/>
      <c r="J26" s="31"/>
      <c r="K26" s="31"/>
      <c r="L26" s="31"/>
      <c r="M26" s="31"/>
      <c r="N26" s="31"/>
      <c r="O26" s="31"/>
      <c r="P26" s="31"/>
      <c r="Q26" s="34"/>
      <c r="R26" s="62"/>
      <c r="S26" s="62"/>
      <c r="T26" s="62"/>
      <c r="U26" s="62"/>
      <c r="V26" s="62"/>
      <c r="W26" s="62"/>
      <c r="X26" s="63"/>
      <c r="Y26" s="87"/>
      <c r="AC26" s="17"/>
    </row>
    <row r="27" spans="1:29" ht="12.75" x14ac:dyDescent="0.2">
      <c r="A27" s="86"/>
      <c r="B27" s="101" t="s">
        <v>62</v>
      </c>
      <c r="C27" s="102"/>
      <c r="D27" s="103" t="s">
        <v>16</v>
      </c>
      <c r="E27" s="104"/>
      <c r="F27" s="106"/>
      <c r="G27" s="19"/>
      <c r="H27" s="53"/>
      <c r="I27" s="66"/>
      <c r="J27" s="66"/>
      <c r="K27" s="66"/>
      <c r="L27" s="66"/>
      <c r="M27" s="66"/>
      <c r="N27" s="66"/>
      <c r="O27" s="66"/>
      <c r="P27" s="66"/>
      <c r="Q27" s="68"/>
      <c r="R27" s="66"/>
      <c r="S27" s="66"/>
      <c r="T27" s="66"/>
      <c r="U27" s="66"/>
      <c r="V27" s="66"/>
      <c r="W27" s="66"/>
      <c r="X27" s="66"/>
      <c r="Y27" s="68"/>
    </row>
    <row r="28" spans="1:29" ht="24" x14ac:dyDescent="0.2">
      <c r="A28" s="85">
        <v>11</v>
      </c>
      <c r="B28" s="7"/>
      <c r="C28" s="49" t="s">
        <v>220</v>
      </c>
      <c r="D28" s="1" t="s">
        <v>21</v>
      </c>
      <c r="E28" s="4" t="s">
        <v>64</v>
      </c>
      <c r="F28" s="66"/>
      <c r="G28" s="25" t="s">
        <v>65</v>
      </c>
      <c r="H28" s="28">
        <v>49.28</v>
      </c>
      <c r="I28" s="66"/>
      <c r="J28" s="10">
        <v>1.615</v>
      </c>
      <c r="K28" s="10">
        <v>0</v>
      </c>
      <c r="L28" s="10">
        <v>0</v>
      </c>
      <c r="M28" s="10">
        <v>14.756399999999999</v>
      </c>
      <c r="N28" s="10">
        <v>10.8051244293571</v>
      </c>
      <c r="O28" s="10">
        <v>2.9894176710307998</v>
      </c>
      <c r="P28" s="5"/>
      <c r="Q28" s="68"/>
      <c r="R28" s="10">
        <f t="shared" ref="R28:R41" si="3">H28*J28</f>
        <v>79.587199999999996</v>
      </c>
      <c r="S28" s="10">
        <f t="shared" ref="S28:S41" si="4">H28*K28</f>
        <v>0</v>
      </c>
      <c r="T28" s="10">
        <f t="shared" ref="T28:T41" si="5">H28*L28</f>
        <v>0</v>
      </c>
      <c r="U28" s="10">
        <f t="shared" ref="U28:U41" si="6">H28*M28</f>
        <v>727.19539199999997</v>
      </c>
      <c r="V28" s="10">
        <f t="shared" ref="V28:V41" si="7">H28*N28</f>
        <v>532.47653187871788</v>
      </c>
      <c r="W28" s="10">
        <f t="shared" ref="W28:W41" si="8">H28*O28</f>
        <v>147.31850282839781</v>
      </c>
      <c r="X28" s="11">
        <f t="shared" ref="X28:X41" si="9">H28*P28</f>
        <v>0</v>
      </c>
      <c r="Y28" s="20"/>
      <c r="AB28" s="12">
        <v>30.165942100387898</v>
      </c>
      <c r="AC28" s="13">
        <v>1486.58</v>
      </c>
    </row>
    <row r="29" spans="1:29" ht="24" x14ac:dyDescent="0.2">
      <c r="A29" s="85">
        <v>12</v>
      </c>
      <c r="B29" s="7"/>
      <c r="C29" s="49" t="s">
        <v>220</v>
      </c>
      <c r="D29" s="1" t="s">
        <v>21</v>
      </c>
      <c r="E29" s="4" t="s">
        <v>67</v>
      </c>
      <c r="F29" s="66"/>
      <c r="G29" s="25" t="s">
        <v>65</v>
      </c>
      <c r="H29" s="28">
        <v>36.96</v>
      </c>
      <c r="I29" s="66"/>
      <c r="J29" s="10">
        <v>0.48449999999999999</v>
      </c>
      <c r="K29" s="10">
        <v>0</v>
      </c>
      <c r="L29" s="10">
        <v>0</v>
      </c>
      <c r="M29" s="10">
        <v>4.9188000000000001</v>
      </c>
      <c r="N29" s="10">
        <v>3.5661781417071801</v>
      </c>
      <c r="O29" s="10">
        <v>0.98664259024156398</v>
      </c>
      <c r="P29" s="5"/>
      <c r="Q29" s="68"/>
      <c r="R29" s="10">
        <f t="shared" si="3"/>
        <v>17.907119999999999</v>
      </c>
      <c r="S29" s="10">
        <f t="shared" si="4"/>
        <v>0</v>
      </c>
      <c r="T29" s="10">
        <f t="shared" si="5"/>
        <v>0</v>
      </c>
      <c r="U29" s="10">
        <f t="shared" si="6"/>
        <v>181.79884799999999</v>
      </c>
      <c r="V29" s="10">
        <f t="shared" si="7"/>
        <v>131.80594411749738</v>
      </c>
      <c r="W29" s="10">
        <f t="shared" si="8"/>
        <v>36.466310135328207</v>
      </c>
      <c r="X29" s="11">
        <f t="shared" si="9"/>
        <v>0</v>
      </c>
      <c r="Y29" s="20"/>
      <c r="AB29" s="12">
        <v>9.9561207319487508</v>
      </c>
      <c r="AC29" s="13">
        <v>367.98</v>
      </c>
    </row>
    <row r="30" spans="1:29" x14ac:dyDescent="0.2">
      <c r="A30" s="85">
        <v>13</v>
      </c>
      <c r="B30" s="7"/>
      <c r="C30" s="49" t="s">
        <v>220</v>
      </c>
      <c r="D30" s="1" t="s">
        <v>21</v>
      </c>
      <c r="E30" s="4" t="s">
        <v>69</v>
      </c>
      <c r="F30" s="66"/>
      <c r="G30" s="25" t="s">
        <v>65</v>
      </c>
      <c r="H30" s="28">
        <v>7.04</v>
      </c>
      <c r="I30" s="66"/>
      <c r="J30" s="10">
        <v>58.947499999999998</v>
      </c>
      <c r="K30" s="10">
        <v>0</v>
      </c>
      <c r="L30" s="10">
        <v>0</v>
      </c>
      <c r="M30" s="10">
        <v>0</v>
      </c>
      <c r="N30" s="10">
        <v>38.905351545959697</v>
      </c>
      <c r="O30" s="10">
        <v>10.763813611730701</v>
      </c>
      <c r="P30" s="5"/>
      <c r="Q30" s="68"/>
      <c r="R30" s="10">
        <f t="shared" si="3"/>
        <v>414.99039999999997</v>
      </c>
      <c r="S30" s="10">
        <f t="shared" si="4"/>
        <v>0</v>
      </c>
      <c r="T30" s="10">
        <f t="shared" si="5"/>
        <v>0</v>
      </c>
      <c r="U30" s="10">
        <f t="shared" si="6"/>
        <v>0</v>
      </c>
      <c r="V30" s="10">
        <f t="shared" si="7"/>
        <v>273.89367488355629</v>
      </c>
      <c r="W30" s="10">
        <f t="shared" si="8"/>
        <v>75.77724782658413</v>
      </c>
      <c r="X30" s="11">
        <f t="shared" si="9"/>
        <v>0</v>
      </c>
      <c r="Y30" s="20"/>
      <c r="AB30" s="12">
        <v>108.61666515768999</v>
      </c>
      <c r="AC30" s="13">
        <v>764.66</v>
      </c>
    </row>
    <row r="31" spans="1:29" x14ac:dyDescent="0.2">
      <c r="A31" s="85">
        <v>14</v>
      </c>
      <c r="B31" s="7"/>
      <c r="C31" s="49" t="s">
        <v>220</v>
      </c>
      <c r="D31" s="1" t="s">
        <v>21</v>
      </c>
      <c r="E31" s="4" t="s">
        <v>71</v>
      </c>
      <c r="F31" s="66"/>
      <c r="G31" s="25" t="s">
        <v>65</v>
      </c>
      <c r="H31" s="28">
        <v>5.28</v>
      </c>
      <c r="I31" s="66"/>
      <c r="J31" s="10">
        <v>24.225000000000001</v>
      </c>
      <c r="K31" s="10">
        <v>0</v>
      </c>
      <c r="L31" s="10">
        <v>0</v>
      </c>
      <c r="M31" s="10">
        <v>0</v>
      </c>
      <c r="N31" s="10">
        <v>15.9885006353259</v>
      </c>
      <c r="O31" s="10">
        <v>4.4234850459167401</v>
      </c>
      <c r="P31" s="5"/>
      <c r="Q31" s="68"/>
      <c r="R31" s="10">
        <f t="shared" si="3"/>
        <v>127.90800000000002</v>
      </c>
      <c r="S31" s="10">
        <f t="shared" si="4"/>
        <v>0</v>
      </c>
      <c r="T31" s="10">
        <f t="shared" si="5"/>
        <v>0</v>
      </c>
      <c r="U31" s="10">
        <f t="shared" si="6"/>
        <v>0</v>
      </c>
      <c r="V31" s="10">
        <f t="shared" si="7"/>
        <v>84.419283354520758</v>
      </c>
      <c r="W31" s="10">
        <f t="shared" si="8"/>
        <v>23.35600104244039</v>
      </c>
      <c r="X31" s="11">
        <f t="shared" si="9"/>
        <v>0</v>
      </c>
      <c r="Y31" s="20"/>
      <c r="AB31" s="12">
        <v>44.636985681242599</v>
      </c>
      <c r="AC31" s="13">
        <v>235.68</v>
      </c>
    </row>
    <row r="32" spans="1:29" ht="24" x14ac:dyDescent="0.2">
      <c r="A32" s="85">
        <v>15</v>
      </c>
      <c r="B32" s="7"/>
      <c r="C32" s="49" t="s">
        <v>220</v>
      </c>
      <c r="D32" s="1" t="s">
        <v>21</v>
      </c>
      <c r="E32" s="4" t="s">
        <v>73</v>
      </c>
      <c r="F32" s="66"/>
      <c r="G32" s="25" t="s">
        <v>44</v>
      </c>
      <c r="H32" s="28">
        <v>352</v>
      </c>
      <c r="I32" s="66"/>
      <c r="J32" s="10">
        <v>0.20349</v>
      </c>
      <c r="K32" s="10">
        <v>2.6449919999999998</v>
      </c>
      <c r="L32" s="10">
        <v>0</v>
      </c>
      <c r="M32" s="10">
        <v>0.73992000000000002</v>
      </c>
      <c r="N32" s="10">
        <v>0.62265062474191202</v>
      </c>
      <c r="O32" s="10">
        <v>0.17226666778816499</v>
      </c>
      <c r="P32" s="5"/>
      <c r="Q32" s="68"/>
      <c r="R32" s="10">
        <f t="shared" si="3"/>
        <v>71.628479999999996</v>
      </c>
      <c r="S32" s="10">
        <f t="shared" si="4"/>
        <v>931.03718399999991</v>
      </c>
      <c r="T32" s="10">
        <f t="shared" si="5"/>
        <v>0</v>
      </c>
      <c r="U32" s="10">
        <f t="shared" si="6"/>
        <v>260.45184</v>
      </c>
      <c r="V32" s="10">
        <f t="shared" si="7"/>
        <v>219.17301990915303</v>
      </c>
      <c r="W32" s="10">
        <f t="shared" si="8"/>
        <v>60.637867061434079</v>
      </c>
      <c r="X32" s="11">
        <f t="shared" si="9"/>
        <v>0</v>
      </c>
      <c r="Y32" s="20"/>
      <c r="AB32" s="12">
        <v>4.3833192925300803</v>
      </c>
      <c r="AC32" s="13">
        <v>1542.93</v>
      </c>
    </row>
    <row r="33" spans="1:29" ht="24" x14ac:dyDescent="0.2">
      <c r="A33" s="85">
        <v>16</v>
      </c>
      <c r="B33" s="7"/>
      <c r="C33" s="49" t="s">
        <v>220</v>
      </c>
      <c r="D33" s="1" t="s">
        <v>21</v>
      </c>
      <c r="E33" s="4" t="s">
        <v>75</v>
      </c>
      <c r="F33" s="66"/>
      <c r="G33" s="25" t="s">
        <v>65</v>
      </c>
      <c r="H33" s="28">
        <v>1.6</v>
      </c>
      <c r="I33" s="66"/>
      <c r="J33" s="10">
        <v>193.8</v>
      </c>
      <c r="K33" s="10">
        <v>0</v>
      </c>
      <c r="L33" s="10">
        <v>0</v>
      </c>
      <c r="M33" s="10">
        <v>0</v>
      </c>
      <c r="N33" s="10">
        <v>127.908005082607</v>
      </c>
      <c r="O33" s="10">
        <v>35.387880367333899</v>
      </c>
      <c r="P33" s="5"/>
      <c r="Q33" s="68"/>
      <c r="R33" s="10">
        <f t="shared" si="3"/>
        <v>310.08000000000004</v>
      </c>
      <c r="S33" s="10">
        <f t="shared" si="4"/>
        <v>0</v>
      </c>
      <c r="T33" s="10">
        <f t="shared" si="5"/>
        <v>0</v>
      </c>
      <c r="U33" s="10">
        <f t="shared" si="6"/>
        <v>0</v>
      </c>
      <c r="V33" s="10">
        <f t="shared" si="7"/>
        <v>204.65280813217123</v>
      </c>
      <c r="W33" s="10">
        <f t="shared" si="8"/>
        <v>56.620608587734239</v>
      </c>
      <c r="X33" s="11">
        <f t="shared" si="9"/>
        <v>0</v>
      </c>
      <c r="Y33" s="20"/>
      <c r="AB33" s="12">
        <v>357.09588544994102</v>
      </c>
      <c r="AC33" s="13">
        <v>571.35</v>
      </c>
    </row>
    <row r="34" spans="1:29" x14ac:dyDescent="0.2">
      <c r="A34" s="85">
        <v>17</v>
      </c>
      <c r="B34" s="7"/>
      <c r="C34" s="49" t="s">
        <v>220</v>
      </c>
      <c r="D34" s="1" t="s">
        <v>21</v>
      </c>
      <c r="E34" s="4" t="s">
        <v>77</v>
      </c>
      <c r="F34" s="66"/>
      <c r="G34" s="25" t="s">
        <v>228</v>
      </c>
      <c r="H34" s="28">
        <v>14</v>
      </c>
      <c r="I34" s="66"/>
      <c r="J34" s="10">
        <v>2.0672000000000001</v>
      </c>
      <c r="K34" s="10">
        <v>10.26558</v>
      </c>
      <c r="L34" s="10">
        <v>0</v>
      </c>
      <c r="M34" s="10">
        <v>1.73369</v>
      </c>
      <c r="N34" s="10">
        <v>2.5085874996823101</v>
      </c>
      <c r="O34" s="10">
        <v>0.69404252120431198</v>
      </c>
      <c r="P34" s="5"/>
      <c r="Q34" s="68"/>
      <c r="R34" s="10">
        <f t="shared" si="3"/>
        <v>28.940800000000003</v>
      </c>
      <c r="S34" s="10">
        <f t="shared" si="4"/>
        <v>143.71812</v>
      </c>
      <c r="T34" s="10">
        <f t="shared" si="5"/>
        <v>0</v>
      </c>
      <c r="U34" s="10">
        <f t="shared" si="6"/>
        <v>24.271660000000001</v>
      </c>
      <c r="V34" s="10">
        <f t="shared" si="7"/>
        <v>35.120224995552341</v>
      </c>
      <c r="W34" s="10">
        <f t="shared" si="8"/>
        <v>9.7165952968603673</v>
      </c>
      <c r="X34" s="11">
        <f t="shared" si="9"/>
        <v>0</v>
      </c>
      <c r="Y34" s="20"/>
      <c r="AB34" s="12">
        <v>17.269100020886601</v>
      </c>
      <c r="AC34" s="13">
        <v>241.77</v>
      </c>
    </row>
    <row r="35" spans="1:29" x14ac:dyDescent="0.2">
      <c r="A35" s="85">
        <v>18</v>
      </c>
      <c r="B35" s="7"/>
      <c r="C35" s="49" t="s">
        <v>220</v>
      </c>
      <c r="D35" s="1" t="s">
        <v>21</v>
      </c>
      <c r="E35" s="4" t="s">
        <v>78</v>
      </c>
      <c r="F35" s="66"/>
      <c r="G35" s="25" t="s">
        <v>228</v>
      </c>
      <c r="H35" s="28">
        <v>22</v>
      </c>
      <c r="I35" s="66"/>
      <c r="J35" s="10">
        <v>2.0672000000000001</v>
      </c>
      <c r="K35" s="10">
        <v>45.507539999999999</v>
      </c>
      <c r="L35" s="10">
        <v>0</v>
      </c>
      <c r="M35" s="10">
        <v>1.73369</v>
      </c>
      <c r="N35" s="10">
        <v>2.5085874996823101</v>
      </c>
      <c r="O35" s="10">
        <v>0.69404252120431198</v>
      </c>
      <c r="P35" s="5"/>
      <c r="Q35" s="68"/>
      <c r="R35" s="10">
        <f t="shared" si="3"/>
        <v>45.478400000000001</v>
      </c>
      <c r="S35" s="10">
        <f t="shared" si="4"/>
        <v>1001.16588</v>
      </c>
      <c r="T35" s="10">
        <f t="shared" si="5"/>
        <v>0</v>
      </c>
      <c r="U35" s="10">
        <f t="shared" si="6"/>
        <v>38.141179999999999</v>
      </c>
      <c r="V35" s="10">
        <f t="shared" si="7"/>
        <v>55.188924993010822</v>
      </c>
      <c r="W35" s="10">
        <f t="shared" si="8"/>
        <v>15.268935466494863</v>
      </c>
      <c r="X35" s="11">
        <f t="shared" si="9"/>
        <v>0</v>
      </c>
      <c r="Y35" s="20"/>
      <c r="AB35" s="12">
        <v>52.511060020886603</v>
      </c>
      <c r="AC35" s="13">
        <v>1155.24</v>
      </c>
    </row>
    <row r="36" spans="1:29" ht="24" x14ac:dyDescent="0.2">
      <c r="A36" s="85">
        <v>19</v>
      </c>
      <c r="B36" s="7"/>
      <c r="C36" s="49" t="s">
        <v>220</v>
      </c>
      <c r="D36" s="1" t="s">
        <v>21</v>
      </c>
      <c r="E36" s="4" t="s">
        <v>80</v>
      </c>
      <c r="F36" s="66"/>
      <c r="G36" s="25" t="s">
        <v>228</v>
      </c>
      <c r="H36" s="28">
        <v>197</v>
      </c>
      <c r="I36" s="66"/>
      <c r="J36" s="10">
        <v>2.8585500000000001</v>
      </c>
      <c r="K36" s="10">
        <v>66.065165500000006</v>
      </c>
      <c r="L36" s="10">
        <v>0</v>
      </c>
      <c r="M36" s="10">
        <v>1.755603</v>
      </c>
      <c r="N36" s="10">
        <v>3.0453411010109801</v>
      </c>
      <c r="O36" s="10">
        <v>0.84254434654579302</v>
      </c>
      <c r="P36" s="5"/>
      <c r="Q36" s="68"/>
      <c r="R36" s="10">
        <f t="shared" si="3"/>
        <v>563.13435000000004</v>
      </c>
      <c r="S36" s="10">
        <f t="shared" si="4"/>
        <v>13014.837603500002</v>
      </c>
      <c r="T36" s="10">
        <f t="shared" si="5"/>
        <v>0</v>
      </c>
      <c r="U36" s="10">
        <f t="shared" si="6"/>
        <v>345.853791</v>
      </c>
      <c r="V36" s="10">
        <f t="shared" si="7"/>
        <v>599.93219689916305</v>
      </c>
      <c r="W36" s="10">
        <f t="shared" si="8"/>
        <v>165.98123626952122</v>
      </c>
      <c r="X36" s="11">
        <f t="shared" si="9"/>
        <v>0</v>
      </c>
      <c r="Y36" s="20"/>
      <c r="AB36" s="12">
        <v>74.567203947556806</v>
      </c>
      <c r="AC36" s="13">
        <v>14689.74</v>
      </c>
    </row>
    <row r="37" spans="1:29" ht="24" x14ac:dyDescent="0.2">
      <c r="A37" s="85">
        <v>20</v>
      </c>
      <c r="B37" s="7"/>
      <c r="C37" s="49" t="s">
        <v>220</v>
      </c>
      <c r="D37" s="1" t="s">
        <v>21</v>
      </c>
      <c r="E37" s="4" t="s">
        <v>82</v>
      </c>
      <c r="F37" s="66"/>
      <c r="G37" s="25" t="s">
        <v>228</v>
      </c>
      <c r="H37" s="28">
        <v>14</v>
      </c>
      <c r="I37" s="66"/>
      <c r="J37" s="10">
        <v>9.69</v>
      </c>
      <c r="K37" s="10">
        <v>65.149820000000005</v>
      </c>
      <c r="L37" s="10">
        <v>0</v>
      </c>
      <c r="M37" s="10">
        <v>1.2478590000000001</v>
      </c>
      <c r="N37" s="10">
        <v>7.2189872268567701</v>
      </c>
      <c r="O37" s="10">
        <v>1.9972530741319201</v>
      </c>
      <c r="P37" s="5"/>
      <c r="Q37" s="68"/>
      <c r="R37" s="10">
        <f t="shared" si="3"/>
        <v>135.66</v>
      </c>
      <c r="S37" s="10">
        <f t="shared" si="4"/>
        <v>912.09748000000013</v>
      </c>
      <c r="T37" s="10">
        <f t="shared" si="5"/>
        <v>0</v>
      </c>
      <c r="U37" s="10">
        <f t="shared" si="6"/>
        <v>17.470026000000001</v>
      </c>
      <c r="V37" s="10">
        <f t="shared" si="7"/>
        <v>101.06582117599478</v>
      </c>
      <c r="W37" s="10">
        <f t="shared" si="8"/>
        <v>27.96154303784688</v>
      </c>
      <c r="X37" s="11">
        <f t="shared" si="9"/>
        <v>0</v>
      </c>
      <c r="Y37" s="20"/>
      <c r="AB37" s="12">
        <v>85.303919300988696</v>
      </c>
      <c r="AC37" s="13">
        <v>1194.25</v>
      </c>
    </row>
    <row r="38" spans="1:29" ht="24" x14ac:dyDescent="0.2">
      <c r="A38" s="85">
        <v>21</v>
      </c>
      <c r="B38" s="7"/>
      <c r="C38" s="49" t="s">
        <v>220</v>
      </c>
      <c r="D38" s="1" t="s">
        <v>21</v>
      </c>
      <c r="E38" s="4" t="s">
        <v>84</v>
      </c>
      <c r="F38" s="66"/>
      <c r="G38" s="25" t="s">
        <v>228</v>
      </c>
      <c r="H38" s="28">
        <v>6</v>
      </c>
      <c r="I38" s="66"/>
      <c r="J38" s="10">
        <v>10.981999999999999</v>
      </c>
      <c r="K38" s="10">
        <v>86.256619999999998</v>
      </c>
      <c r="L38" s="10">
        <v>0</v>
      </c>
      <c r="M38" s="10">
        <v>1.2478590000000001</v>
      </c>
      <c r="N38" s="10">
        <v>8.0717072607408191</v>
      </c>
      <c r="O38" s="10">
        <v>2.23317227658081</v>
      </c>
      <c r="P38" s="5"/>
      <c r="Q38" s="68"/>
      <c r="R38" s="10">
        <f t="shared" si="3"/>
        <v>65.891999999999996</v>
      </c>
      <c r="S38" s="10">
        <f t="shared" si="4"/>
        <v>517.53971999999999</v>
      </c>
      <c r="T38" s="10">
        <f t="shared" si="5"/>
        <v>0</v>
      </c>
      <c r="U38" s="10">
        <f t="shared" si="6"/>
        <v>7.4871540000000003</v>
      </c>
      <c r="V38" s="10">
        <f t="shared" si="7"/>
        <v>48.430243564444915</v>
      </c>
      <c r="W38" s="10">
        <f t="shared" si="8"/>
        <v>13.399033659484861</v>
      </c>
      <c r="X38" s="11">
        <f t="shared" si="9"/>
        <v>0</v>
      </c>
      <c r="Y38" s="20"/>
      <c r="AB38" s="12">
        <v>108.791358537322</v>
      </c>
      <c r="AC38" s="13">
        <v>652.75</v>
      </c>
    </row>
    <row r="39" spans="1:29" ht="24" x14ac:dyDescent="0.2">
      <c r="A39" s="85">
        <v>22</v>
      </c>
      <c r="B39" s="7"/>
      <c r="C39" s="49" t="s">
        <v>220</v>
      </c>
      <c r="D39" s="1" t="s">
        <v>21</v>
      </c>
      <c r="E39" s="4" t="s">
        <v>86</v>
      </c>
      <c r="F39" s="66"/>
      <c r="G39" s="25" t="s">
        <v>38</v>
      </c>
      <c r="H39" s="28">
        <v>5</v>
      </c>
      <c r="I39" s="66"/>
      <c r="J39" s="10">
        <v>96.092500000000001</v>
      </c>
      <c r="K39" s="10">
        <v>23.400749999999999</v>
      </c>
      <c r="L39" s="10">
        <v>0</v>
      </c>
      <c r="M39" s="10">
        <v>0</v>
      </c>
      <c r="N39" s="10">
        <v>63.421052520126104</v>
      </c>
      <c r="O39" s="10">
        <v>17.546490682136401</v>
      </c>
      <c r="P39" s="5"/>
      <c r="Q39" s="68"/>
      <c r="R39" s="10">
        <f t="shared" si="3"/>
        <v>480.46249999999998</v>
      </c>
      <c r="S39" s="10">
        <f t="shared" si="4"/>
        <v>117.00375</v>
      </c>
      <c r="T39" s="10">
        <f t="shared" si="5"/>
        <v>0</v>
      </c>
      <c r="U39" s="10">
        <f t="shared" si="6"/>
        <v>0</v>
      </c>
      <c r="V39" s="10">
        <f t="shared" si="7"/>
        <v>317.10526260063051</v>
      </c>
      <c r="W39" s="10">
        <f t="shared" si="8"/>
        <v>87.732453410682012</v>
      </c>
      <c r="X39" s="11">
        <f t="shared" si="9"/>
        <v>0</v>
      </c>
      <c r="Y39" s="20"/>
      <c r="AB39" s="12">
        <v>200.46079320226201</v>
      </c>
      <c r="AC39" s="13">
        <v>1002.3</v>
      </c>
    </row>
    <row r="40" spans="1:29" x14ac:dyDescent="0.2">
      <c r="A40" s="85">
        <v>23</v>
      </c>
      <c r="B40" s="7"/>
      <c r="C40" s="49" t="s">
        <v>220</v>
      </c>
      <c r="D40" s="1" t="s">
        <v>21</v>
      </c>
      <c r="E40" s="4" t="s">
        <v>88</v>
      </c>
      <c r="F40" s="66"/>
      <c r="G40" s="25" t="s">
        <v>38</v>
      </c>
      <c r="H40" s="28">
        <v>3</v>
      </c>
      <c r="I40" s="66"/>
      <c r="J40" s="10">
        <v>29.07</v>
      </c>
      <c r="K40" s="10">
        <v>0</v>
      </c>
      <c r="L40" s="10">
        <v>0</v>
      </c>
      <c r="M40" s="10">
        <v>0</v>
      </c>
      <c r="N40" s="10">
        <v>19.186200762391099</v>
      </c>
      <c r="O40" s="10">
        <v>5.3081820551000796</v>
      </c>
      <c r="P40" s="5"/>
      <c r="Q40" s="68"/>
      <c r="R40" s="10">
        <f t="shared" si="3"/>
        <v>87.210000000000008</v>
      </c>
      <c r="S40" s="10">
        <f t="shared" si="4"/>
        <v>0</v>
      </c>
      <c r="T40" s="10">
        <f t="shared" si="5"/>
        <v>0</v>
      </c>
      <c r="U40" s="10">
        <f t="shared" si="6"/>
        <v>0</v>
      </c>
      <c r="V40" s="10">
        <f t="shared" si="7"/>
        <v>57.558602287173301</v>
      </c>
      <c r="W40" s="10">
        <f t="shared" si="8"/>
        <v>15.924546165300239</v>
      </c>
      <c r="X40" s="11">
        <f t="shared" si="9"/>
        <v>0</v>
      </c>
      <c r="Y40" s="20"/>
      <c r="AB40" s="12">
        <v>53.5643828174912</v>
      </c>
      <c r="AC40" s="13">
        <v>160.69</v>
      </c>
    </row>
    <row r="41" spans="1:29" ht="24" x14ac:dyDescent="0.2">
      <c r="A41" s="85">
        <v>24</v>
      </c>
      <c r="B41" s="7"/>
      <c r="C41" s="49" t="s">
        <v>220</v>
      </c>
      <c r="D41" s="1" t="s">
        <v>21</v>
      </c>
      <c r="E41" s="4" t="s">
        <v>90</v>
      </c>
      <c r="F41" s="66"/>
      <c r="G41" s="25" t="s">
        <v>38</v>
      </c>
      <c r="H41" s="28">
        <v>2</v>
      </c>
      <c r="I41" s="66"/>
      <c r="J41" s="10">
        <v>211.565</v>
      </c>
      <c r="K41" s="10">
        <v>127.348</v>
      </c>
      <c r="L41" s="10">
        <v>0</v>
      </c>
      <c r="M41" s="10">
        <v>43.344000000000001</v>
      </c>
      <c r="N41" s="10">
        <v>168.23994668525501</v>
      </c>
      <c r="O41" s="10">
        <v>46.546383883161603</v>
      </c>
      <c r="P41" s="5"/>
      <c r="Q41" s="68"/>
      <c r="R41" s="10">
        <f t="shared" si="3"/>
        <v>423.13</v>
      </c>
      <c r="S41" s="10">
        <f t="shared" si="4"/>
        <v>254.696</v>
      </c>
      <c r="T41" s="10">
        <f t="shared" si="5"/>
        <v>0</v>
      </c>
      <c r="U41" s="10">
        <f t="shared" si="6"/>
        <v>86.688000000000002</v>
      </c>
      <c r="V41" s="10">
        <f t="shared" si="7"/>
        <v>336.47989337051001</v>
      </c>
      <c r="W41" s="10">
        <f t="shared" si="8"/>
        <v>93.092767766323206</v>
      </c>
      <c r="X41" s="11">
        <f t="shared" si="9"/>
        <v>0</v>
      </c>
      <c r="Y41" s="20"/>
      <c r="AB41" s="12">
        <v>597.04333056841597</v>
      </c>
      <c r="AC41" s="13">
        <v>1194.0899999999999</v>
      </c>
    </row>
    <row r="42" spans="1:29" ht="12.75" x14ac:dyDescent="0.2">
      <c r="A42" s="86"/>
      <c r="B42" s="70"/>
      <c r="C42" s="69"/>
      <c r="D42" s="70"/>
      <c r="E42" s="70"/>
      <c r="F42" s="70"/>
      <c r="G42" s="107" t="s">
        <v>45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6"/>
      <c r="R42" s="40">
        <f t="shared" ref="R42:X42" si="10">SUM(R28:R41)</f>
        <v>2852.0092500000001</v>
      </c>
      <c r="S42" s="40">
        <f t="shared" si="10"/>
        <v>16892.095737500003</v>
      </c>
      <c r="T42" s="40">
        <f t="shared" si="10"/>
        <v>0</v>
      </c>
      <c r="U42" s="40">
        <f t="shared" si="10"/>
        <v>1689.3578910000001</v>
      </c>
      <c r="V42" s="40">
        <f t="shared" si="10"/>
        <v>2997.302432162096</v>
      </c>
      <c r="W42" s="40">
        <f t="shared" si="10"/>
        <v>829.25364855443263</v>
      </c>
      <c r="X42" s="41">
        <f t="shared" si="10"/>
        <v>0</v>
      </c>
      <c r="Y42" s="42"/>
      <c r="AC42" s="17">
        <v>25260.01</v>
      </c>
    </row>
    <row r="43" spans="1:29" ht="12.75" thickBot="1" x14ac:dyDescent="0.25">
      <c r="A43" s="85"/>
      <c r="B43" s="66"/>
      <c r="C43" s="65"/>
      <c r="D43" s="66"/>
      <c r="E43" s="66"/>
      <c r="F43" s="66"/>
      <c r="G43" s="19"/>
      <c r="H43" s="66"/>
      <c r="I43" s="66"/>
      <c r="J43" s="66"/>
      <c r="K43" s="66"/>
      <c r="L43" s="66"/>
      <c r="M43" s="66"/>
      <c r="N43" s="66"/>
      <c r="O43" s="66"/>
      <c r="P43" s="66"/>
      <c r="Q43" s="68"/>
      <c r="R43" s="66"/>
      <c r="S43" s="66"/>
      <c r="T43" s="66"/>
      <c r="U43" s="66"/>
      <c r="V43" s="66"/>
      <c r="W43" s="66"/>
      <c r="X43" s="66"/>
      <c r="Y43" s="68"/>
    </row>
    <row r="44" spans="1:29" ht="12.75" x14ac:dyDescent="0.2">
      <c r="A44" s="86"/>
      <c r="B44" s="105" t="s">
        <v>91</v>
      </c>
      <c r="C44" s="102"/>
      <c r="D44" s="103" t="s">
        <v>17</v>
      </c>
      <c r="E44" s="104"/>
      <c r="F44" s="104"/>
      <c r="G44" s="37"/>
      <c r="H44" s="26"/>
      <c r="I44" s="70"/>
      <c r="J44" s="70"/>
      <c r="K44" s="70"/>
      <c r="L44" s="70"/>
      <c r="M44" s="70"/>
      <c r="N44" s="70"/>
      <c r="O44" s="70"/>
      <c r="P44" s="70"/>
      <c r="Q44" s="71"/>
      <c r="R44" s="70"/>
      <c r="S44" s="70"/>
      <c r="T44" s="70"/>
      <c r="U44" s="70"/>
      <c r="V44" s="70"/>
      <c r="W44" s="70"/>
      <c r="X44" s="70"/>
      <c r="Y44" s="71"/>
    </row>
    <row r="45" spans="1:29" x14ac:dyDescent="0.2">
      <c r="A45" s="85">
        <v>25</v>
      </c>
      <c r="B45" s="48"/>
      <c r="C45" s="49" t="s">
        <v>220</v>
      </c>
      <c r="D45" s="1" t="s">
        <v>21</v>
      </c>
      <c r="E45" s="4" t="s">
        <v>69</v>
      </c>
      <c r="F45" s="66"/>
      <c r="G45" s="25" t="s">
        <v>65</v>
      </c>
      <c r="H45" s="28">
        <v>2.8</v>
      </c>
      <c r="I45" s="66"/>
      <c r="J45" s="10">
        <v>58.947499999999998</v>
      </c>
      <c r="K45" s="10">
        <v>0</v>
      </c>
      <c r="L45" s="10">
        <v>0</v>
      </c>
      <c r="M45" s="10">
        <v>0</v>
      </c>
      <c r="N45" s="10">
        <v>38.905351545959697</v>
      </c>
      <c r="O45" s="10">
        <v>10.763813611730701</v>
      </c>
      <c r="P45" s="5"/>
      <c r="Q45" s="68"/>
      <c r="R45" s="10">
        <f>H45*J45</f>
        <v>165.053</v>
      </c>
      <c r="S45" s="10">
        <f>H45*K45</f>
        <v>0</v>
      </c>
      <c r="T45" s="10">
        <f>H45*L45</f>
        <v>0</v>
      </c>
      <c r="U45" s="10">
        <f>H45*M45</f>
        <v>0</v>
      </c>
      <c r="V45" s="10">
        <f>H45*N45</f>
        <v>108.93498432868715</v>
      </c>
      <c r="W45" s="10">
        <f>H45*O45</f>
        <v>30.138678112845959</v>
      </c>
      <c r="X45" s="11">
        <f>H45*P45</f>
        <v>0</v>
      </c>
      <c r="Y45" s="20"/>
      <c r="AB45" s="12">
        <v>108.61666515768999</v>
      </c>
      <c r="AC45" s="13">
        <v>304.13</v>
      </c>
    </row>
    <row r="46" spans="1:29" x14ac:dyDescent="0.2">
      <c r="A46" s="85">
        <v>26</v>
      </c>
      <c r="B46" s="48"/>
      <c r="C46" s="49" t="s">
        <v>220</v>
      </c>
      <c r="D46" s="1" t="s">
        <v>21</v>
      </c>
      <c r="E46" s="4" t="s">
        <v>71</v>
      </c>
      <c r="F46" s="66"/>
      <c r="G46" s="25" t="s">
        <v>65</v>
      </c>
      <c r="H46" s="28">
        <v>2.2400000000000002</v>
      </c>
      <c r="I46" s="66"/>
      <c r="J46" s="10">
        <v>24.225000000000001</v>
      </c>
      <c r="K46" s="10">
        <v>0</v>
      </c>
      <c r="L46" s="10">
        <v>0</v>
      </c>
      <c r="M46" s="10">
        <v>0</v>
      </c>
      <c r="N46" s="10">
        <v>15.9885006353259</v>
      </c>
      <c r="O46" s="10">
        <v>4.4234850459167401</v>
      </c>
      <c r="P46" s="5"/>
      <c r="Q46" s="68"/>
      <c r="R46" s="10">
        <f>H46*J46</f>
        <v>54.26400000000001</v>
      </c>
      <c r="S46" s="10">
        <f>H46*K46</f>
        <v>0</v>
      </c>
      <c r="T46" s="10">
        <f>H46*L46</f>
        <v>0</v>
      </c>
      <c r="U46" s="10">
        <f>H46*M46</f>
        <v>0</v>
      </c>
      <c r="V46" s="10">
        <f>H46*N46</f>
        <v>35.814241423130021</v>
      </c>
      <c r="W46" s="10">
        <f>H46*O46</f>
        <v>9.9086065028534982</v>
      </c>
      <c r="X46" s="11">
        <f>H46*P46</f>
        <v>0</v>
      </c>
      <c r="Y46" s="20"/>
      <c r="AB46" s="12">
        <v>44.636985681242599</v>
      </c>
      <c r="AC46" s="13">
        <v>99.99</v>
      </c>
    </row>
    <row r="47" spans="1:29" ht="24" x14ac:dyDescent="0.2">
      <c r="A47" s="85">
        <v>27</v>
      </c>
      <c r="B47" s="48"/>
      <c r="C47" s="49" t="s">
        <v>220</v>
      </c>
      <c r="D47" s="1" t="s">
        <v>21</v>
      </c>
      <c r="E47" s="4" t="s">
        <v>73</v>
      </c>
      <c r="F47" s="66"/>
      <c r="G47" s="25" t="s">
        <v>228</v>
      </c>
      <c r="H47" s="28">
        <v>14</v>
      </c>
      <c r="I47" s="66"/>
      <c r="J47" s="10">
        <v>0.20349</v>
      </c>
      <c r="K47" s="10">
        <v>2.6449919999999998</v>
      </c>
      <c r="L47" s="10">
        <v>0</v>
      </c>
      <c r="M47" s="10">
        <v>0.73992000000000002</v>
      </c>
      <c r="N47" s="10">
        <v>0.62265062474191202</v>
      </c>
      <c r="O47" s="10">
        <v>0.17226666778816499</v>
      </c>
      <c r="P47" s="5"/>
      <c r="Q47" s="68"/>
      <c r="R47" s="10">
        <f>H47*J47</f>
        <v>2.8488600000000002</v>
      </c>
      <c r="S47" s="10">
        <f>H47*K47</f>
        <v>37.029888</v>
      </c>
      <c r="T47" s="10">
        <f>H47*L47</f>
        <v>0</v>
      </c>
      <c r="U47" s="10">
        <f>H47*M47</f>
        <v>10.358880000000001</v>
      </c>
      <c r="V47" s="10">
        <f>H47*N47</f>
        <v>8.7171087463867689</v>
      </c>
      <c r="W47" s="10">
        <f>H47*O47</f>
        <v>2.4117333490343098</v>
      </c>
      <c r="X47" s="11">
        <f>H47*P47</f>
        <v>0</v>
      </c>
      <c r="Y47" s="20"/>
      <c r="AB47" s="12">
        <v>4.3833192925300803</v>
      </c>
      <c r="AC47" s="13">
        <v>61.37</v>
      </c>
    </row>
    <row r="48" spans="1:29" x14ac:dyDescent="0.2">
      <c r="A48" s="85">
        <v>28</v>
      </c>
      <c r="B48" s="50"/>
      <c r="C48" s="51" t="s">
        <v>220</v>
      </c>
      <c r="D48" s="38" t="s">
        <v>21</v>
      </c>
      <c r="E48" s="39" t="s">
        <v>93</v>
      </c>
      <c r="F48" s="31"/>
      <c r="G48" s="29" t="s">
        <v>228</v>
      </c>
      <c r="H48" s="30">
        <v>7</v>
      </c>
      <c r="I48" s="31"/>
      <c r="J48" s="32">
        <v>2.0672000000000001</v>
      </c>
      <c r="K48" s="32">
        <v>105.1609</v>
      </c>
      <c r="L48" s="32">
        <v>0</v>
      </c>
      <c r="M48" s="32">
        <v>1.73369</v>
      </c>
      <c r="N48" s="32">
        <v>2.5085874996823101</v>
      </c>
      <c r="O48" s="32">
        <v>0.69404252120431198</v>
      </c>
      <c r="P48" s="33"/>
      <c r="Q48" s="34"/>
      <c r="R48" s="32">
        <f>H48*J48</f>
        <v>14.470400000000001</v>
      </c>
      <c r="S48" s="32">
        <f>H48*K48</f>
        <v>736.12630000000001</v>
      </c>
      <c r="T48" s="32">
        <f>H48*L48</f>
        <v>0</v>
      </c>
      <c r="U48" s="32">
        <f>H48*M48</f>
        <v>12.13583</v>
      </c>
      <c r="V48" s="32">
        <f>H48*N48</f>
        <v>17.560112497776171</v>
      </c>
      <c r="W48" s="32">
        <f>H48*O48</f>
        <v>4.8582976484301836</v>
      </c>
      <c r="X48" s="35">
        <f>H48*P48</f>
        <v>0</v>
      </c>
      <c r="Y48" s="36"/>
      <c r="AB48" s="12">
        <v>112.16442002088699</v>
      </c>
      <c r="AC48" s="13">
        <v>785.15</v>
      </c>
    </row>
    <row r="49" spans="1:29" ht="12.75" x14ac:dyDescent="0.2">
      <c r="A49" s="86"/>
      <c r="B49" s="66"/>
      <c r="C49" s="65"/>
      <c r="D49" s="66"/>
      <c r="E49" s="66"/>
      <c r="F49" s="66"/>
      <c r="G49" s="99" t="s">
        <v>45</v>
      </c>
      <c r="H49" s="97"/>
      <c r="I49" s="97"/>
      <c r="J49" s="97"/>
      <c r="K49" s="97"/>
      <c r="L49" s="97"/>
      <c r="M49" s="97"/>
      <c r="N49" s="97"/>
      <c r="O49" s="97"/>
      <c r="P49" s="97"/>
      <c r="Q49" s="100"/>
      <c r="R49" s="14">
        <f t="shared" ref="R49:X49" si="11">SUM(R45:R48)</f>
        <v>236.63626000000002</v>
      </c>
      <c r="S49" s="14">
        <f t="shared" si="11"/>
        <v>773.15618800000004</v>
      </c>
      <c r="T49" s="14">
        <f t="shared" si="11"/>
        <v>0</v>
      </c>
      <c r="U49" s="14">
        <f t="shared" si="11"/>
        <v>22.494710000000001</v>
      </c>
      <c r="V49" s="14">
        <f t="shared" si="11"/>
        <v>171.02644699598011</v>
      </c>
      <c r="W49" s="14">
        <f t="shared" si="11"/>
        <v>47.317315613163942</v>
      </c>
      <c r="X49" s="15">
        <f t="shared" si="11"/>
        <v>0</v>
      </c>
      <c r="Y49" s="21"/>
      <c r="AC49" s="17">
        <v>1250.6400000000001</v>
      </c>
    </row>
    <row r="50" spans="1:29" s="47" customFormat="1" ht="12.75" x14ac:dyDescent="0.2">
      <c r="A50" s="85"/>
      <c r="B50" s="66"/>
      <c r="C50" s="65"/>
      <c r="D50" s="66"/>
      <c r="E50" s="66"/>
      <c r="F50" s="66"/>
      <c r="G50" s="67"/>
      <c r="H50" s="66"/>
      <c r="I50" s="66"/>
      <c r="J50" s="66"/>
      <c r="K50" s="66"/>
      <c r="L50" s="66"/>
      <c r="M50" s="66"/>
      <c r="N50" s="66"/>
      <c r="O50" s="66"/>
      <c r="P50" s="66"/>
      <c r="Q50" s="68"/>
      <c r="R50" s="14"/>
      <c r="S50" s="14"/>
      <c r="T50" s="14"/>
      <c r="U50" s="14"/>
      <c r="V50" s="14"/>
      <c r="W50" s="14"/>
      <c r="X50" s="15"/>
      <c r="Y50" s="21"/>
      <c r="AC50" s="17"/>
    </row>
    <row r="51" spans="1:29" s="47" customFormat="1" ht="13.5" thickBot="1" x14ac:dyDescent="0.25">
      <c r="A51" s="86"/>
      <c r="B51" s="108" t="s">
        <v>221</v>
      </c>
      <c r="C51" s="109"/>
      <c r="D51" s="108" t="s">
        <v>222</v>
      </c>
      <c r="E51" s="110"/>
      <c r="F51" s="70"/>
      <c r="G51" s="72"/>
      <c r="H51" s="70"/>
      <c r="I51" s="70"/>
      <c r="J51" s="70"/>
      <c r="K51" s="70"/>
      <c r="L51" s="70"/>
      <c r="M51" s="70"/>
      <c r="N51" s="70"/>
      <c r="O51" s="70"/>
      <c r="P51" s="70"/>
      <c r="Q51" s="71"/>
      <c r="R51" s="40"/>
      <c r="S51" s="40"/>
      <c r="T51" s="40"/>
      <c r="U51" s="40"/>
      <c r="V51" s="40"/>
      <c r="W51" s="40"/>
      <c r="X51" s="41"/>
      <c r="Y51" s="42"/>
      <c r="AC51" s="17"/>
    </row>
    <row r="52" spans="1:29" s="47" customFormat="1" ht="12.75" x14ac:dyDescent="0.2">
      <c r="A52" s="85">
        <v>29</v>
      </c>
      <c r="B52" s="66"/>
      <c r="C52" s="49" t="s">
        <v>220</v>
      </c>
      <c r="D52" s="66"/>
      <c r="E52" s="66" t="s">
        <v>223</v>
      </c>
      <c r="F52" s="66"/>
      <c r="G52" s="57" t="s">
        <v>224</v>
      </c>
      <c r="H52" s="26">
        <v>1</v>
      </c>
      <c r="I52" s="66"/>
      <c r="J52" s="66"/>
      <c r="K52" s="66"/>
      <c r="L52" s="66"/>
      <c r="M52" s="66"/>
      <c r="N52" s="66"/>
      <c r="O52" s="66"/>
      <c r="P52" s="66"/>
      <c r="Q52" s="68"/>
      <c r="R52" s="14"/>
      <c r="S52" s="14"/>
      <c r="T52" s="14"/>
      <c r="U52" s="14"/>
      <c r="V52" s="14"/>
      <c r="W52" s="14"/>
      <c r="X52" s="15"/>
      <c r="Y52" s="58"/>
      <c r="AC52" s="17"/>
    </row>
    <row r="53" spans="1:29" s="47" customFormat="1" ht="12.75" x14ac:dyDescent="0.2">
      <c r="A53" s="85">
        <v>30</v>
      </c>
      <c r="B53" s="66"/>
      <c r="C53" s="49" t="s">
        <v>220</v>
      </c>
      <c r="D53" s="66"/>
      <c r="E53" s="66" t="s">
        <v>225</v>
      </c>
      <c r="F53" s="66"/>
      <c r="G53" s="57" t="s">
        <v>65</v>
      </c>
      <c r="H53" s="27">
        <v>1.28</v>
      </c>
      <c r="I53" s="66"/>
      <c r="J53" s="66"/>
      <c r="K53" s="66"/>
      <c r="L53" s="66"/>
      <c r="M53" s="66"/>
      <c r="N53" s="66"/>
      <c r="O53" s="66"/>
      <c r="P53" s="66"/>
      <c r="Q53" s="68"/>
      <c r="R53" s="14"/>
      <c r="S53" s="14"/>
      <c r="T53" s="14"/>
      <c r="U53" s="14"/>
      <c r="V53" s="14"/>
      <c r="W53" s="14"/>
      <c r="X53" s="15"/>
      <c r="Y53" s="58"/>
      <c r="AC53" s="17"/>
    </row>
    <row r="54" spans="1:29" s="47" customFormat="1" ht="12.75" x14ac:dyDescent="0.2">
      <c r="A54" s="85">
        <v>31</v>
      </c>
      <c r="B54" s="66"/>
      <c r="C54" s="49" t="s">
        <v>220</v>
      </c>
      <c r="D54" s="66"/>
      <c r="E54" s="66" t="s">
        <v>226</v>
      </c>
      <c r="F54" s="66"/>
      <c r="G54" s="57" t="s">
        <v>65</v>
      </c>
      <c r="H54" s="27">
        <v>0.96</v>
      </c>
      <c r="I54" s="66"/>
      <c r="J54" s="66"/>
      <c r="K54" s="66"/>
      <c r="L54" s="66"/>
      <c r="M54" s="66"/>
      <c r="N54" s="66"/>
      <c r="O54" s="66"/>
      <c r="P54" s="66"/>
      <c r="Q54" s="68"/>
      <c r="R54" s="14"/>
      <c r="S54" s="14"/>
      <c r="T54" s="14"/>
      <c r="U54" s="14"/>
      <c r="V54" s="14"/>
      <c r="W54" s="14"/>
      <c r="X54" s="15"/>
      <c r="Y54" s="58"/>
      <c r="AC54" s="17"/>
    </row>
    <row r="55" spans="1:29" s="47" customFormat="1" ht="12.75" x14ac:dyDescent="0.2">
      <c r="A55" s="85">
        <v>32</v>
      </c>
      <c r="B55" s="66"/>
      <c r="C55" s="49" t="s">
        <v>220</v>
      </c>
      <c r="D55" s="66"/>
      <c r="E55" s="55" t="s">
        <v>227</v>
      </c>
      <c r="F55" s="66"/>
      <c r="G55" s="57" t="s">
        <v>228</v>
      </c>
      <c r="H55" s="89">
        <v>8</v>
      </c>
      <c r="I55" s="66"/>
      <c r="J55" s="66"/>
      <c r="K55" s="66"/>
      <c r="L55" s="66"/>
      <c r="M55" s="66"/>
      <c r="N55" s="66"/>
      <c r="O55" s="66"/>
      <c r="P55" s="55"/>
      <c r="Q55" s="68"/>
      <c r="R55" s="14"/>
      <c r="S55" s="14"/>
      <c r="T55" s="14"/>
      <c r="U55" s="14"/>
      <c r="V55" s="14"/>
      <c r="W55" s="14"/>
      <c r="X55" s="15"/>
      <c r="Y55" s="58"/>
      <c r="AC55" s="17"/>
    </row>
    <row r="56" spans="1:29" s="47" customFormat="1" ht="12.75" x14ac:dyDescent="0.2">
      <c r="A56" s="85">
        <v>33</v>
      </c>
      <c r="B56" s="66"/>
      <c r="C56" s="49" t="s">
        <v>220</v>
      </c>
      <c r="D56" s="66"/>
      <c r="E56" s="55" t="s">
        <v>229</v>
      </c>
      <c r="F56" s="66"/>
      <c r="G56" s="57" t="s">
        <v>224</v>
      </c>
      <c r="H56" s="89">
        <v>1</v>
      </c>
      <c r="I56" s="66"/>
      <c r="J56" s="66"/>
      <c r="K56" s="66"/>
      <c r="L56" s="66"/>
      <c r="M56" s="66"/>
      <c r="N56" s="66"/>
      <c r="O56" s="66"/>
      <c r="P56" s="55"/>
      <c r="Q56" s="68"/>
      <c r="R56" s="14"/>
      <c r="S56" s="14"/>
      <c r="T56" s="14"/>
      <c r="U56" s="14"/>
      <c r="V56" s="14"/>
      <c r="W56" s="14"/>
      <c r="X56" s="15"/>
      <c r="Y56" s="58"/>
      <c r="AC56" s="17"/>
    </row>
    <row r="57" spans="1:29" s="47" customFormat="1" ht="12.75" x14ac:dyDescent="0.2">
      <c r="A57" s="85">
        <v>34</v>
      </c>
      <c r="B57" s="66"/>
      <c r="C57" s="49" t="s">
        <v>220</v>
      </c>
      <c r="D57" s="66"/>
      <c r="E57" s="55" t="s">
        <v>230</v>
      </c>
      <c r="F57" s="66"/>
      <c r="G57" s="57" t="s">
        <v>228</v>
      </c>
      <c r="H57" s="89">
        <v>2</v>
      </c>
      <c r="I57" s="66"/>
      <c r="J57" s="66"/>
      <c r="K57" s="66"/>
      <c r="L57" s="66"/>
      <c r="M57" s="66"/>
      <c r="N57" s="66"/>
      <c r="O57" s="66"/>
      <c r="P57" s="55"/>
      <c r="Q57" s="68"/>
      <c r="R57" s="14"/>
      <c r="S57" s="14"/>
      <c r="T57" s="14"/>
      <c r="U57" s="14"/>
      <c r="V57" s="14"/>
      <c r="W57" s="14"/>
      <c r="X57" s="15"/>
      <c r="Y57" s="58"/>
      <c r="AC57" s="17"/>
    </row>
    <row r="58" spans="1:29" s="47" customFormat="1" ht="24" x14ac:dyDescent="0.2">
      <c r="A58" s="85">
        <v>35</v>
      </c>
      <c r="B58" s="66"/>
      <c r="C58" s="49" t="s">
        <v>220</v>
      </c>
      <c r="D58" s="66"/>
      <c r="E58" s="56" t="s">
        <v>231</v>
      </c>
      <c r="F58" s="66"/>
      <c r="G58" s="57" t="s">
        <v>38</v>
      </c>
      <c r="H58" s="89">
        <v>1</v>
      </c>
      <c r="I58" s="66"/>
      <c r="J58" s="66"/>
      <c r="K58" s="66"/>
      <c r="L58" s="66"/>
      <c r="M58" s="66"/>
      <c r="N58" s="66"/>
      <c r="O58" s="66"/>
      <c r="P58" s="55"/>
      <c r="Q58" s="68"/>
      <c r="R58" s="14"/>
      <c r="S58" s="14"/>
      <c r="T58" s="14"/>
      <c r="U58" s="14"/>
      <c r="V58" s="14"/>
      <c r="W58" s="14"/>
      <c r="X58" s="15"/>
      <c r="Y58" s="58"/>
      <c r="AC58" s="17"/>
    </row>
    <row r="59" spans="1:29" s="47" customFormat="1" ht="12.75" x14ac:dyDescent="0.2">
      <c r="A59" s="85">
        <v>36</v>
      </c>
      <c r="B59" s="66"/>
      <c r="C59" s="49" t="s">
        <v>220</v>
      </c>
      <c r="D59" s="66"/>
      <c r="E59" s="55" t="s">
        <v>232</v>
      </c>
      <c r="F59" s="66"/>
      <c r="G59" s="57" t="s">
        <v>38</v>
      </c>
      <c r="H59" s="89">
        <v>1</v>
      </c>
      <c r="I59" s="66"/>
      <c r="J59" s="66"/>
      <c r="K59" s="66"/>
      <c r="L59" s="66"/>
      <c r="M59" s="66"/>
      <c r="N59" s="66"/>
      <c r="O59" s="66"/>
      <c r="P59" s="55"/>
      <c r="Q59" s="68"/>
      <c r="R59" s="14"/>
      <c r="S59" s="14"/>
      <c r="T59" s="14"/>
      <c r="U59" s="14"/>
      <c r="V59" s="14"/>
      <c r="W59" s="14"/>
      <c r="X59" s="15"/>
      <c r="Y59" s="58"/>
      <c r="AC59" s="17"/>
    </row>
    <row r="60" spans="1:29" s="47" customFormat="1" ht="13.5" thickBot="1" x14ac:dyDescent="0.25">
      <c r="A60" s="85">
        <v>37</v>
      </c>
      <c r="B60" s="66"/>
      <c r="C60" s="49" t="s">
        <v>220</v>
      </c>
      <c r="D60" s="66"/>
      <c r="E60" s="55" t="s">
        <v>233</v>
      </c>
      <c r="F60" s="66"/>
      <c r="G60" s="57" t="s">
        <v>38</v>
      </c>
      <c r="H60" s="90">
        <v>1</v>
      </c>
      <c r="I60" s="66"/>
      <c r="J60" s="66"/>
      <c r="K60" s="66"/>
      <c r="L60" s="66"/>
      <c r="M60" s="66"/>
      <c r="N60" s="66"/>
      <c r="O60" s="66"/>
      <c r="P60" s="55"/>
      <c r="Q60" s="68"/>
      <c r="R60" s="14"/>
      <c r="S60" s="14"/>
      <c r="T60" s="14"/>
      <c r="U60" s="14"/>
      <c r="V60" s="14"/>
      <c r="W60" s="14"/>
      <c r="X60" s="15"/>
      <c r="Y60" s="58"/>
      <c r="AC60" s="17"/>
    </row>
    <row r="61" spans="1:29" s="47" customFormat="1" ht="12.75" x14ac:dyDescent="0.2">
      <c r="A61" s="86"/>
      <c r="B61" s="59"/>
      <c r="C61" s="69"/>
      <c r="D61" s="70"/>
      <c r="E61" s="70"/>
      <c r="F61" s="70"/>
      <c r="G61" s="111" t="s">
        <v>234</v>
      </c>
      <c r="H61" s="112"/>
      <c r="I61" s="70"/>
      <c r="J61" s="70"/>
      <c r="K61" s="70"/>
      <c r="L61" s="70"/>
      <c r="M61" s="70"/>
      <c r="N61" s="70"/>
      <c r="O61" s="70"/>
      <c r="P61" s="70"/>
      <c r="Q61" s="71"/>
      <c r="R61" s="40"/>
      <c r="S61" s="40"/>
      <c r="T61" s="40"/>
      <c r="U61" s="40"/>
      <c r="V61" s="40"/>
      <c r="W61" s="40"/>
      <c r="X61" s="41"/>
      <c r="Y61" s="42"/>
      <c r="AC61" s="17"/>
    </row>
    <row r="62" spans="1:29" s="47" customFormat="1" ht="12.75" x14ac:dyDescent="0.2">
      <c r="A62" s="85"/>
      <c r="B62" s="60"/>
      <c r="C62" s="52"/>
      <c r="D62" s="31"/>
      <c r="E62" s="31"/>
      <c r="F62" s="31"/>
      <c r="G62" s="61"/>
      <c r="H62" s="31"/>
      <c r="I62" s="31"/>
      <c r="J62" s="31"/>
      <c r="K62" s="31"/>
      <c r="L62" s="31"/>
      <c r="M62" s="31"/>
      <c r="N62" s="31"/>
      <c r="O62" s="31"/>
      <c r="P62" s="31"/>
      <c r="Q62" s="34"/>
      <c r="R62" s="62"/>
      <c r="S62" s="62"/>
      <c r="T62" s="62"/>
      <c r="U62" s="62"/>
      <c r="V62" s="62"/>
      <c r="W62" s="62"/>
      <c r="X62" s="63"/>
      <c r="Y62" s="87"/>
      <c r="AC62" s="17"/>
    </row>
    <row r="63" spans="1:29" x14ac:dyDescent="0.2">
      <c r="A63" s="86"/>
      <c r="B63" s="66"/>
      <c r="C63" s="66"/>
      <c r="D63" s="66"/>
      <c r="E63" s="66"/>
      <c r="F63" s="66"/>
      <c r="G63" s="19"/>
      <c r="H63" s="66"/>
      <c r="I63" s="66"/>
      <c r="J63" s="66"/>
      <c r="K63" s="66"/>
      <c r="L63" s="66"/>
      <c r="M63" s="66"/>
      <c r="N63" s="66"/>
      <c r="O63" s="66"/>
      <c r="P63" s="66"/>
      <c r="Q63" s="68"/>
      <c r="R63" s="66"/>
      <c r="S63" s="66"/>
      <c r="T63" s="66"/>
      <c r="U63" s="66"/>
      <c r="V63" s="66"/>
      <c r="W63" s="66"/>
      <c r="X63" s="66"/>
      <c r="Y63" s="68"/>
    </row>
    <row r="64" spans="1:29" ht="12.75" x14ac:dyDescent="0.2">
      <c r="A64" s="85"/>
      <c r="B64" s="66"/>
      <c r="C64" s="66"/>
      <c r="D64" s="66"/>
      <c r="E64" s="66"/>
      <c r="F64" s="66"/>
      <c r="G64" s="99" t="s">
        <v>235</v>
      </c>
      <c r="H64" s="97"/>
      <c r="I64" s="97"/>
      <c r="J64" s="97"/>
      <c r="K64" s="97"/>
      <c r="L64" s="97"/>
      <c r="M64" s="97"/>
      <c r="N64" s="97"/>
      <c r="O64" s="97"/>
      <c r="P64" s="97"/>
      <c r="Q64" s="100"/>
      <c r="R64" s="14" t="e">
        <f>SUM(R12,R19,R25,R42,R49,#REF!)</f>
        <v>#REF!</v>
      </c>
      <c r="S64" s="14" t="e">
        <f>SUM(S12,S19,S25,S42,S49,#REF!)</f>
        <v>#REF!</v>
      </c>
      <c r="T64" s="14" t="e">
        <f>SUM(T12,T19,T25,T42,T49,#REF!)</f>
        <v>#REF!</v>
      </c>
      <c r="U64" s="14" t="e">
        <f>SUM(U12,U19,U25,U42,U49,#REF!)</f>
        <v>#REF!</v>
      </c>
      <c r="V64" s="14" t="e">
        <f>SUM(V12,V19,V25,V42,V49,#REF!)</f>
        <v>#REF!</v>
      </c>
      <c r="W64" s="14" t="e">
        <f>SUM(W12,W19,W25,W42,W49,#REF!)</f>
        <v>#REF!</v>
      </c>
      <c r="X64" s="15" t="e">
        <f>SUM(X12,X19,X25,X42,X49,#REF!)</f>
        <v>#REF!</v>
      </c>
      <c r="Y64" s="21"/>
      <c r="AC64" s="17">
        <v>41801.129999999997</v>
      </c>
    </row>
    <row r="65" spans="1:25" ht="12.75" thickBot="1" x14ac:dyDescent="0.25">
      <c r="A65" s="88"/>
      <c r="B65" s="23"/>
      <c r="C65" s="23"/>
      <c r="D65" s="23"/>
      <c r="E65" s="23"/>
      <c r="F65" s="23"/>
      <c r="G65" s="22"/>
      <c r="H65" s="23"/>
      <c r="I65" s="23"/>
      <c r="J65" s="23"/>
      <c r="K65" s="23"/>
      <c r="L65" s="23"/>
      <c r="M65" s="23"/>
      <c r="N65" s="23"/>
      <c r="O65" s="23"/>
      <c r="P65" s="23"/>
      <c r="Q65" s="24"/>
      <c r="R65" s="23"/>
      <c r="S65" s="23"/>
      <c r="T65" s="23"/>
      <c r="U65" s="23"/>
      <c r="V65" s="23"/>
      <c r="W65" s="23"/>
      <c r="X65" s="23"/>
      <c r="Y65" s="24"/>
    </row>
  </sheetData>
  <mergeCells count="23">
    <mergeCell ref="G49:Q49"/>
    <mergeCell ref="G64:Q64"/>
    <mergeCell ref="G25:Q25"/>
    <mergeCell ref="B27:C27"/>
    <mergeCell ref="D27:F27"/>
    <mergeCell ref="G42:Q42"/>
    <mergeCell ref="B44:C44"/>
    <mergeCell ref="D44:F44"/>
    <mergeCell ref="B51:C51"/>
    <mergeCell ref="D51:E51"/>
    <mergeCell ref="G61:H61"/>
    <mergeCell ref="G12:Q12"/>
    <mergeCell ref="B14:C14"/>
    <mergeCell ref="D14:F14"/>
    <mergeCell ref="G19:Q19"/>
    <mergeCell ref="B21:C21"/>
    <mergeCell ref="D21:F21"/>
    <mergeCell ref="C1:E1"/>
    <mergeCell ref="C4:F4"/>
    <mergeCell ref="C5:F5"/>
    <mergeCell ref="B8:C8"/>
    <mergeCell ref="D8:F8"/>
    <mergeCell ref="A3:Y3"/>
  </mergeCells>
  <pageMargins left="0.25" right="0.25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workbookViewId="0">
      <selection sqref="A1:E1"/>
    </sheetView>
  </sheetViews>
  <sheetFormatPr defaultRowHeight="12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 x14ac:dyDescent="0.2">
      <c r="A1" s="113" t="s">
        <v>106</v>
      </c>
      <c r="B1" s="93"/>
      <c r="C1" s="93"/>
      <c r="D1" s="93"/>
      <c r="E1" s="93"/>
    </row>
    <row r="3" spans="1:7" ht="12.75" x14ac:dyDescent="0.2">
      <c r="A3" s="2" t="s">
        <v>0</v>
      </c>
      <c r="B3" s="92" t="s">
        <v>1</v>
      </c>
      <c r="C3" s="93"/>
      <c r="D3" s="93"/>
      <c r="E3" s="93"/>
    </row>
    <row r="4" spans="1:7" ht="12.75" x14ac:dyDescent="0.2">
      <c r="A4" s="2" t="s">
        <v>2</v>
      </c>
      <c r="B4" s="92" t="s">
        <v>3</v>
      </c>
      <c r="C4" s="93"/>
      <c r="D4" s="93"/>
      <c r="E4" s="93"/>
    </row>
    <row r="5" spans="1:7" ht="12.75" x14ac:dyDescent="0.2">
      <c r="A5" s="2" t="s">
        <v>4</v>
      </c>
      <c r="B5" s="92" t="s">
        <v>5</v>
      </c>
      <c r="C5" s="93"/>
      <c r="D5" s="93"/>
      <c r="E5" s="93"/>
    </row>
    <row r="8" spans="1:7" x14ac:dyDescent="0.2">
      <c r="A8" s="3" t="s">
        <v>19</v>
      </c>
      <c r="B8" s="3" t="s">
        <v>20</v>
      </c>
      <c r="C8" s="3" t="s">
        <v>21</v>
      </c>
      <c r="D8" s="3" t="s">
        <v>6</v>
      </c>
      <c r="F8" s="3" t="s">
        <v>22</v>
      </c>
      <c r="G8" s="3" t="s">
        <v>23</v>
      </c>
    </row>
    <row r="10" spans="1:7" ht="12.75" x14ac:dyDescent="0.2">
      <c r="A10" s="94" t="s">
        <v>35</v>
      </c>
      <c r="B10" s="93"/>
      <c r="C10" s="96" t="s">
        <v>13</v>
      </c>
      <c r="D10" s="93"/>
      <c r="E10" s="93"/>
    </row>
    <row r="11" spans="1:7" x14ac:dyDescent="0.2">
      <c r="A11" s="7">
        <v>10</v>
      </c>
      <c r="B11" s="1" t="s">
        <v>36</v>
      </c>
      <c r="C11" s="1" t="s">
        <v>21</v>
      </c>
      <c r="D11" s="4" t="s">
        <v>37</v>
      </c>
      <c r="F11" s="8" t="s">
        <v>38</v>
      </c>
      <c r="G11" s="9">
        <v>3</v>
      </c>
    </row>
    <row r="12" spans="1:7" ht="24" x14ac:dyDescent="0.2">
      <c r="A12" s="7">
        <v>20</v>
      </c>
      <c r="B12" s="1" t="s">
        <v>39</v>
      </c>
      <c r="C12" s="1" t="s">
        <v>21</v>
      </c>
      <c r="D12" s="4" t="s">
        <v>40</v>
      </c>
      <c r="F12" s="8" t="s">
        <v>41</v>
      </c>
      <c r="G12" s="9">
        <v>0.47599999999999998</v>
      </c>
    </row>
    <row r="13" spans="1:7" x14ac:dyDescent="0.2">
      <c r="A13" s="7">
        <v>30</v>
      </c>
      <c r="B13" s="1" t="s">
        <v>42</v>
      </c>
      <c r="C13" s="1" t="s">
        <v>21</v>
      </c>
      <c r="D13" s="4" t="s">
        <v>43</v>
      </c>
      <c r="F13" s="8" t="s">
        <v>44</v>
      </c>
      <c r="G13" s="9">
        <v>24</v>
      </c>
    </row>
    <row r="15" spans="1:7" ht="12.75" x14ac:dyDescent="0.2">
      <c r="A15" s="94" t="s">
        <v>46</v>
      </c>
      <c r="B15" s="93"/>
      <c r="C15" s="96" t="s">
        <v>14</v>
      </c>
      <c r="D15" s="93"/>
      <c r="E15" s="93"/>
    </row>
    <row r="16" spans="1:7" x14ac:dyDescent="0.2">
      <c r="A16" s="7">
        <v>40</v>
      </c>
      <c r="B16" s="1" t="s">
        <v>47</v>
      </c>
      <c r="C16" s="1" t="s">
        <v>21</v>
      </c>
      <c r="D16" s="4" t="s">
        <v>48</v>
      </c>
      <c r="F16" s="8" t="s">
        <v>38</v>
      </c>
      <c r="G16" s="9">
        <v>2</v>
      </c>
    </row>
    <row r="17" spans="1:7" ht="24" x14ac:dyDescent="0.2">
      <c r="A17" s="7">
        <v>50</v>
      </c>
      <c r="B17" s="1" t="s">
        <v>49</v>
      </c>
      <c r="C17" s="1" t="s">
        <v>21</v>
      </c>
      <c r="D17" s="4" t="s">
        <v>50</v>
      </c>
      <c r="F17" s="8" t="s">
        <v>41</v>
      </c>
      <c r="G17" s="9">
        <v>0.4</v>
      </c>
    </row>
    <row r="18" spans="1:7" x14ac:dyDescent="0.2">
      <c r="A18" s="7">
        <v>60</v>
      </c>
      <c r="B18" s="1" t="s">
        <v>51</v>
      </c>
      <c r="C18" s="1" t="s">
        <v>21</v>
      </c>
      <c r="D18" s="4" t="s">
        <v>52</v>
      </c>
      <c r="F18" s="8" t="s">
        <v>38</v>
      </c>
      <c r="G18" s="9">
        <v>8</v>
      </c>
    </row>
    <row r="19" spans="1:7" x14ac:dyDescent="0.2">
      <c r="A19" s="7">
        <v>70</v>
      </c>
      <c r="B19" s="1" t="s">
        <v>53</v>
      </c>
      <c r="C19" s="1" t="s">
        <v>21</v>
      </c>
      <c r="D19" s="4" t="s">
        <v>54</v>
      </c>
      <c r="F19" s="8" t="s">
        <v>38</v>
      </c>
      <c r="G19" s="9">
        <v>6</v>
      </c>
    </row>
    <row r="21" spans="1:7" ht="12.75" x14ac:dyDescent="0.2">
      <c r="A21" s="94" t="s">
        <v>55</v>
      </c>
      <c r="B21" s="93"/>
      <c r="C21" s="96" t="s">
        <v>15</v>
      </c>
      <c r="D21" s="93"/>
      <c r="E21" s="93"/>
    </row>
    <row r="22" spans="1:7" x14ac:dyDescent="0.2">
      <c r="A22" s="7">
        <v>80</v>
      </c>
      <c r="B22" s="1" t="s">
        <v>56</v>
      </c>
      <c r="C22" s="1" t="s">
        <v>21</v>
      </c>
      <c r="D22" s="4" t="s">
        <v>57</v>
      </c>
      <c r="F22" s="8" t="s">
        <v>44</v>
      </c>
      <c r="G22" s="9">
        <v>136</v>
      </c>
    </row>
    <row r="23" spans="1:7" x14ac:dyDescent="0.2">
      <c r="A23" s="7">
        <v>90</v>
      </c>
      <c r="B23" s="1" t="s">
        <v>58</v>
      </c>
      <c r="C23" s="1" t="s">
        <v>21</v>
      </c>
      <c r="D23" s="4" t="s">
        <v>59</v>
      </c>
      <c r="F23" s="8" t="s">
        <v>44</v>
      </c>
      <c r="G23" s="9">
        <v>20</v>
      </c>
    </row>
    <row r="24" spans="1:7" x14ac:dyDescent="0.2">
      <c r="A24" s="7">
        <v>100</v>
      </c>
      <c r="B24" s="1" t="s">
        <v>60</v>
      </c>
      <c r="C24" s="1" t="s">
        <v>21</v>
      </c>
      <c r="D24" s="4" t="s">
        <v>61</v>
      </c>
      <c r="F24" s="8" t="s">
        <v>38</v>
      </c>
      <c r="G24" s="9">
        <v>2</v>
      </c>
    </row>
    <row r="26" spans="1:7" ht="12.75" x14ac:dyDescent="0.2">
      <c r="A26" s="94" t="s">
        <v>62</v>
      </c>
      <c r="B26" s="93"/>
      <c r="C26" s="96" t="s">
        <v>16</v>
      </c>
      <c r="D26" s="93"/>
      <c r="E26" s="93"/>
    </row>
    <row r="27" spans="1:7" x14ac:dyDescent="0.2">
      <c r="A27" s="7">
        <v>110</v>
      </c>
      <c r="B27" s="1" t="s">
        <v>63</v>
      </c>
      <c r="C27" s="1" t="s">
        <v>21</v>
      </c>
      <c r="D27" s="4" t="s">
        <v>64</v>
      </c>
      <c r="F27" s="8" t="s">
        <v>65</v>
      </c>
      <c r="G27" s="9">
        <v>49.28</v>
      </c>
    </row>
    <row r="28" spans="1:7" x14ac:dyDescent="0.2">
      <c r="A28" s="7">
        <v>120</v>
      </c>
      <c r="B28" s="1" t="s">
        <v>66</v>
      </c>
      <c r="C28" s="1" t="s">
        <v>21</v>
      </c>
      <c r="D28" s="4" t="s">
        <v>67</v>
      </c>
      <c r="F28" s="8" t="s">
        <v>65</v>
      </c>
      <c r="G28" s="9">
        <v>36.96</v>
      </c>
    </row>
    <row r="29" spans="1:7" x14ac:dyDescent="0.2">
      <c r="A29" s="7">
        <v>130</v>
      </c>
      <c r="B29" s="1" t="s">
        <v>68</v>
      </c>
      <c r="C29" s="1" t="s">
        <v>21</v>
      </c>
      <c r="D29" s="4" t="s">
        <v>69</v>
      </c>
      <c r="F29" s="8" t="s">
        <v>65</v>
      </c>
      <c r="G29" s="9">
        <v>7.04</v>
      </c>
    </row>
    <row r="30" spans="1:7" x14ac:dyDescent="0.2">
      <c r="A30" s="7">
        <v>140</v>
      </c>
      <c r="B30" s="1" t="s">
        <v>70</v>
      </c>
      <c r="C30" s="1" t="s">
        <v>21</v>
      </c>
      <c r="D30" s="4" t="s">
        <v>71</v>
      </c>
      <c r="F30" s="8" t="s">
        <v>65</v>
      </c>
      <c r="G30" s="9">
        <v>5.28</v>
      </c>
    </row>
    <row r="31" spans="1:7" x14ac:dyDescent="0.2">
      <c r="A31" s="7">
        <v>150</v>
      </c>
      <c r="B31" s="1" t="s">
        <v>72</v>
      </c>
      <c r="C31" s="1" t="s">
        <v>21</v>
      </c>
      <c r="D31" s="4" t="s">
        <v>73</v>
      </c>
      <c r="F31" s="8" t="s">
        <v>44</v>
      </c>
      <c r="G31" s="9">
        <v>352</v>
      </c>
    </row>
    <row r="32" spans="1:7" x14ac:dyDescent="0.2">
      <c r="A32" s="7">
        <v>160</v>
      </c>
      <c r="B32" s="1" t="s">
        <v>74</v>
      </c>
      <c r="C32" s="1" t="s">
        <v>21</v>
      </c>
      <c r="D32" s="4" t="s">
        <v>75</v>
      </c>
      <c r="F32" s="8" t="s">
        <v>65</v>
      </c>
      <c r="G32" s="9">
        <v>1.6</v>
      </c>
    </row>
    <row r="33" spans="1:7" x14ac:dyDescent="0.2">
      <c r="A33" s="7">
        <v>170</v>
      </c>
      <c r="B33" s="1" t="s">
        <v>76</v>
      </c>
      <c r="C33" s="1" t="s">
        <v>21</v>
      </c>
      <c r="D33" s="4" t="s">
        <v>77</v>
      </c>
      <c r="F33" s="8" t="s">
        <v>44</v>
      </c>
      <c r="G33" s="9">
        <v>14</v>
      </c>
    </row>
    <row r="34" spans="1:7" x14ac:dyDescent="0.2">
      <c r="A34" s="7">
        <v>180</v>
      </c>
      <c r="B34" s="1" t="s">
        <v>76</v>
      </c>
      <c r="C34" s="1" t="s">
        <v>21</v>
      </c>
      <c r="D34" s="4" t="s">
        <v>78</v>
      </c>
      <c r="F34" s="8" t="s">
        <v>44</v>
      </c>
      <c r="G34" s="9">
        <v>22</v>
      </c>
    </row>
    <row r="35" spans="1:7" x14ac:dyDescent="0.2">
      <c r="A35" s="7">
        <v>190</v>
      </c>
      <c r="B35" s="1" t="s">
        <v>79</v>
      </c>
      <c r="C35" s="1" t="s">
        <v>21</v>
      </c>
      <c r="D35" s="4" t="s">
        <v>80</v>
      </c>
      <c r="F35" s="8" t="s">
        <v>44</v>
      </c>
      <c r="G35" s="9">
        <v>197</v>
      </c>
    </row>
    <row r="36" spans="1:7" x14ac:dyDescent="0.2">
      <c r="A36" s="7">
        <v>200</v>
      </c>
      <c r="B36" s="1" t="s">
        <v>81</v>
      </c>
      <c r="C36" s="1" t="s">
        <v>21</v>
      </c>
      <c r="D36" s="4" t="s">
        <v>82</v>
      </c>
      <c r="F36" s="8" t="s">
        <v>44</v>
      </c>
      <c r="G36" s="9">
        <v>14</v>
      </c>
    </row>
    <row r="37" spans="1:7" x14ac:dyDescent="0.2">
      <c r="A37" s="7">
        <v>210</v>
      </c>
      <c r="B37" s="1" t="s">
        <v>83</v>
      </c>
      <c r="C37" s="1" t="s">
        <v>21</v>
      </c>
      <c r="D37" s="4" t="s">
        <v>84</v>
      </c>
      <c r="F37" s="8" t="s">
        <v>44</v>
      </c>
      <c r="G37" s="9">
        <v>6</v>
      </c>
    </row>
    <row r="38" spans="1:7" ht="24" x14ac:dyDescent="0.2">
      <c r="A38" s="7">
        <v>220</v>
      </c>
      <c r="B38" s="1" t="s">
        <v>85</v>
      </c>
      <c r="C38" s="1" t="s">
        <v>21</v>
      </c>
      <c r="D38" s="4" t="s">
        <v>86</v>
      </c>
      <c r="F38" s="8" t="s">
        <v>38</v>
      </c>
      <c r="G38" s="9">
        <v>5</v>
      </c>
    </row>
    <row r="39" spans="1:7" x14ac:dyDescent="0.2">
      <c r="A39" s="7">
        <v>230</v>
      </c>
      <c r="B39" s="1" t="s">
        <v>87</v>
      </c>
      <c r="C39" s="1" t="s">
        <v>21</v>
      </c>
      <c r="D39" s="4" t="s">
        <v>88</v>
      </c>
      <c r="F39" s="8" t="s">
        <v>38</v>
      </c>
      <c r="G39" s="9">
        <v>3</v>
      </c>
    </row>
    <row r="40" spans="1:7" ht="24" x14ac:dyDescent="0.2">
      <c r="A40" s="7">
        <v>240</v>
      </c>
      <c r="B40" s="1" t="s">
        <v>89</v>
      </c>
      <c r="C40" s="1" t="s">
        <v>21</v>
      </c>
      <c r="D40" s="4" t="s">
        <v>90</v>
      </c>
      <c r="F40" s="8" t="s">
        <v>38</v>
      </c>
      <c r="G40" s="9">
        <v>2</v>
      </c>
    </row>
    <row r="42" spans="1:7" ht="12.75" x14ac:dyDescent="0.2">
      <c r="A42" s="94" t="s">
        <v>91</v>
      </c>
      <c r="B42" s="93"/>
      <c r="C42" s="96" t="s">
        <v>17</v>
      </c>
      <c r="D42" s="93"/>
      <c r="E42" s="93"/>
    </row>
    <row r="43" spans="1:7" x14ac:dyDescent="0.2">
      <c r="A43" s="7">
        <v>250</v>
      </c>
      <c r="B43" s="1" t="s">
        <v>68</v>
      </c>
      <c r="C43" s="1" t="s">
        <v>21</v>
      </c>
      <c r="D43" s="4" t="s">
        <v>69</v>
      </c>
      <c r="F43" s="8" t="s">
        <v>65</v>
      </c>
      <c r="G43" s="9">
        <v>2.8</v>
      </c>
    </row>
    <row r="44" spans="1:7" x14ac:dyDescent="0.2">
      <c r="A44" s="7">
        <v>260</v>
      </c>
      <c r="B44" s="1" t="s">
        <v>70</v>
      </c>
      <c r="C44" s="1" t="s">
        <v>21</v>
      </c>
      <c r="D44" s="4" t="s">
        <v>71</v>
      </c>
      <c r="F44" s="8" t="s">
        <v>65</v>
      </c>
      <c r="G44" s="9">
        <v>2.2400000000000002</v>
      </c>
    </row>
    <row r="45" spans="1:7" x14ac:dyDescent="0.2">
      <c r="A45" s="7">
        <v>270</v>
      </c>
      <c r="B45" s="1" t="s">
        <v>72</v>
      </c>
      <c r="C45" s="1" t="s">
        <v>21</v>
      </c>
      <c r="D45" s="4" t="s">
        <v>73</v>
      </c>
      <c r="F45" s="8" t="s">
        <v>44</v>
      </c>
      <c r="G45" s="9">
        <v>14</v>
      </c>
    </row>
    <row r="46" spans="1:7" x14ac:dyDescent="0.2">
      <c r="A46" s="7">
        <v>280</v>
      </c>
      <c r="B46" s="1" t="s">
        <v>92</v>
      </c>
      <c r="C46" s="1" t="s">
        <v>21</v>
      </c>
      <c r="D46" s="4" t="s">
        <v>93</v>
      </c>
      <c r="F46" s="8" t="s">
        <v>44</v>
      </c>
      <c r="G46" s="9">
        <v>7</v>
      </c>
    </row>
    <row r="48" spans="1:7" ht="12.75" x14ac:dyDescent="0.2">
      <c r="A48" s="94" t="s">
        <v>94</v>
      </c>
      <c r="B48" s="93"/>
      <c r="C48" s="96" t="s">
        <v>18</v>
      </c>
      <c r="D48" s="93"/>
      <c r="E48" s="93"/>
    </row>
    <row r="49" spans="1:7" x14ac:dyDescent="0.2">
      <c r="A49" s="7">
        <v>290</v>
      </c>
      <c r="B49" s="1" t="s">
        <v>95</v>
      </c>
      <c r="C49" s="1" t="s">
        <v>21</v>
      </c>
      <c r="D49" s="4" t="s">
        <v>96</v>
      </c>
      <c r="F49" s="8" t="s">
        <v>97</v>
      </c>
      <c r="G49" s="9">
        <v>1</v>
      </c>
    </row>
    <row r="50" spans="1:7" x14ac:dyDescent="0.2">
      <c r="A50" s="7">
        <v>300</v>
      </c>
      <c r="B50" s="1" t="s">
        <v>68</v>
      </c>
      <c r="C50" s="1" t="s">
        <v>21</v>
      </c>
      <c r="D50" s="4" t="s">
        <v>69</v>
      </c>
      <c r="F50" s="8" t="s">
        <v>65</v>
      </c>
      <c r="G50" s="9">
        <v>1.28</v>
      </c>
    </row>
    <row r="51" spans="1:7" x14ac:dyDescent="0.2">
      <c r="A51" s="7">
        <v>310</v>
      </c>
      <c r="B51" s="1" t="s">
        <v>70</v>
      </c>
      <c r="C51" s="1" t="s">
        <v>21</v>
      </c>
      <c r="D51" s="4" t="s">
        <v>71</v>
      </c>
      <c r="F51" s="8" t="s">
        <v>65</v>
      </c>
      <c r="G51" s="9">
        <v>0.96</v>
      </c>
    </row>
    <row r="52" spans="1:7" x14ac:dyDescent="0.2">
      <c r="A52" s="7">
        <v>320</v>
      </c>
      <c r="B52" s="1" t="s">
        <v>72</v>
      </c>
      <c r="C52" s="1" t="s">
        <v>21</v>
      </c>
      <c r="D52" s="4" t="s">
        <v>73</v>
      </c>
      <c r="F52" s="8" t="s">
        <v>44</v>
      </c>
      <c r="G52" s="9">
        <v>8</v>
      </c>
    </row>
    <row r="53" spans="1:7" x14ac:dyDescent="0.2">
      <c r="A53" s="7">
        <v>330</v>
      </c>
      <c r="B53" s="1" t="s">
        <v>98</v>
      </c>
      <c r="C53" s="1" t="s">
        <v>21</v>
      </c>
      <c r="D53" s="4" t="s">
        <v>99</v>
      </c>
      <c r="F53" s="8" t="s">
        <v>97</v>
      </c>
      <c r="G53" s="9">
        <v>1</v>
      </c>
    </row>
    <row r="54" spans="1:7" x14ac:dyDescent="0.2">
      <c r="A54" s="7">
        <v>340</v>
      </c>
      <c r="B54" s="1" t="s">
        <v>100</v>
      </c>
      <c r="C54" s="1" t="s">
        <v>21</v>
      </c>
      <c r="D54" s="4" t="s">
        <v>101</v>
      </c>
      <c r="F54" s="8" t="s">
        <v>44</v>
      </c>
      <c r="G54" s="9">
        <v>2</v>
      </c>
    </row>
    <row r="55" spans="1:7" ht="24" x14ac:dyDescent="0.2">
      <c r="A55" s="7">
        <v>350</v>
      </c>
      <c r="B55" s="1" t="s">
        <v>102</v>
      </c>
      <c r="C55" s="1" t="s">
        <v>21</v>
      </c>
      <c r="D55" s="4" t="s">
        <v>103</v>
      </c>
      <c r="F55" s="8" t="s">
        <v>38</v>
      </c>
      <c r="G55" s="9">
        <v>1</v>
      </c>
    </row>
    <row r="56" spans="1:7" x14ac:dyDescent="0.2">
      <c r="A56" s="7">
        <v>360</v>
      </c>
      <c r="B56" s="1" t="s">
        <v>87</v>
      </c>
      <c r="C56" s="1" t="s">
        <v>21</v>
      </c>
      <c r="D56" s="4" t="s">
        <v>88</v>
      </c>
      <c r="F56" s="8" t="s">
        <v>38</v>
      </c>
      <c r="G56" s="9">
        <v>1</v>
      </c>
    </row>
    <row r="57" spans="1:7" x14ac:dyDescent="0.2">
      <c r="A57" s="7">
        <v>370</v>
      </c>
      <c r="B57" s="1" t="s">
        <v>104</v>
      </c>
      <c r="C57" s="1" t="s">
        <v>21</v>
      </c>
      <c r="D57" s="4" t="s">
        <v>105</v>
      </c>
      <c r="F57" s="8" t="s">
        <v>38</v>
      </c>
      <c r="G57" s="9">
        <v>1</v>
      </c>
    </row>
  </sheetData>
  <mergeCells count="16">
    <mergeCell ref="A42:B42"/>
    <mergeCell ref="C42:E42"/>
    <mergeCell ref="A48:B48"/>
    <mergeCell ref="C48:E48"/>
    <mergeCell ref="A15:B15"/>
    <mergeCell ref="C15:E15"/>
    <mergeCell ref="A21:B21"/>
    <mergeCell ref="C21:E21"/>
    <mergeCell ref="A26:B26"/>
    <mergeCell ref="C26:E26"/>
    <mergeCell ref="A1:E1"/>
    <mergeCell ref="B3:E3"/>
    <mergeCell ref="B4:E4"/>
    <mergeCell ref="B5:E5"/>
    <mergeCell ref="A10:B10"/>
    <mergeCell ref="C10:E10"/>
  </mergeCells>
  <pageMargins left="0.25" right="0.25" top="0.5" bottom="0.75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workbookViewId="0"/>
  </sheetViews>
  <sheetFormatPr defaultRowHeight="12" x14ac:dyDescent="0.2"/>
  <cols>
    <col min="1" max="1" width="6"/>
    <col min="2" max="2" width="10"/>
    <col min="3" max="3" width="60"/>
    <col min="4" max="4" width="9"/>
    <col min="5" max="6" width="10"/>
    <col min="7" max="7" width="12"/>
  </cols>
  <sheetData>
    <row r="1" spans="1:7" ht="15" x14ac:dyDescent="0.2">
      <c r="A1" s="113" t="s">
        <v>107</v>
      </c>
      <c r="B1" s="93"/>
      <c r="C1" s="93"/>
      <c r="D1" s="93"/>
      <c r="E1" s="93"/>
    </row>
    <row r="3" spans="1:7" ht="12.75" x14ac:dyDescent="0.2">
      <c r="A3" s="2" t="s">
        <v>0</v>
      </c>
      <c r="B3" s="92" t="s">
        <v>1</v>
      </c>
      <c r="C3" s="93"/>
      <c r="D3" s="93"/>
      <c r="E3" s="93"/>
    </row>
    <row r="4" spans="1:7" ht="12.75" x14ac:dyDescent="0.2">
      <c r="A4" s="2" t="s">
        <v>2</v>
      </c>
      <c r="B4" s="92" t="s">
        <v>3</v>
      </c>
      <c r="C4" s="93"/>
      <c r="D4" s="93"/>
      <c r="E4" s="93"/>
    </row>
    <row r="5" spans="1:7" ht="12.75" x14ac:dyDescent="0.2">
      <c r="A5" s="2" t="s">
        <v>4</v>
      </c>
      <c r="B5" s="92" t="s">
        <v>5</v>
      </c>
      <c r="C5" s="93"/>
      <c r="D5" s="93"/>
      <c r="E5" s="93"/>
    </row>
    <row r="8" spans="1:7" x14ac:dyDescent="0.2">
      <c r="A8" s="3" t="s">
        <v>108</v>
      </c>
      <c r="B8" s="3" t="s">
        <v>20</v>
      </c>
      <c r="C8" s="3" t="s">
        <v>6</v>
      </c>
      <c r="D8" s="3" t="s">
        <v>22</v>
      </c>
      <c r="E8" s="3" t="s">
        <v>23</v>
      </c>
      <c r="F8" s="3" t="s">
        <v>109</v>
      </c>
      <c r="G8" s="3" t="s">
        <v>32</v>
      </c>
    </row>
    <row r="10" spans="1:7" ht="12.75" x14ac:dyDescent="0.2">
      <c r="A10" s="114" t="s">
        <v>110</v>
      </c>
      <c r="B10" s="93"/>
      <c r="C10" s="93"/>
    </row>
    <row r="11" spans="1:7" x14ac:dyDescent="0.2">
      <c r="A11" s="7">
        <v>1</v>
      </c>
      <c r="B11" s="1" t="s">
        <v>111</v>
      </c>
      <c r="C11" s="4" t="s">
        <v>112</v>
      </c>
      <c r="D11" s="18" t="s">
        <v>113</v>
      </c>
      <c r="E11" s="9">
        <v>339.77100000000002</v>
      </c>
      <c r="F11" s="5">
        <v>16.149999999999999</v>
      </c>
      <c r="G11" s="5">
        <f>E11*F11</f>
        <v>5487.3016499999994</v>
      </c>
    </row>
    <row r="12" spans="1:7" ht="12.75" x14ac:dyDescent="0.2">
      <c r="D12" s="94" t="s">
        <v>45</v>
      </c>
      <c r="E12" s="93"/>
      <c r="G12" s="16">
        <f>SUM(G11)</f>
        <v>5487.3016499999994</v>
      </c>
    </row>
    <row r="13" spans="1:7" ht="12.75" x14ac:dyDescent="0.2">
      <c r="A13" s="114" t="s">
        <v>114</v>
      </c>
      <c r="B13" s="93"/>
      <c r="C13" s="93"/>
    </row>
    <row r="14" spans="1:7" x14ac:dyDescent="0.2">
      <c r="A14" s="7">
        <v>1</v>
      </c>
      <c r="B14" s="1" t="s">
        <v>115</v>
      </c>
      <c r="C14" s="4" t="s">
        <v>116</v>
      </c>
      <c r="D14" s="18" t="s">
        <v>117</v>
      </c>
      <c r="E14" s="9">
        <v>3.375</v>
      </c>
      <c r="F14" s="5">
        <v>5.56</v>
      </c>
      <c r="G14" s="5">
        <f t="shared" ref="G14:G49" si="0">E14*F14</f>
        <v>18.764999999999997</v>
      </c>
    </row>
    <row r="15" spans="1:7" x14ac:dyDescent="0.2">
      <c r="A15" s="7">
        <v>2</v>
      </c>
      <c r="B15" s="1" t="s">
        <v>118</v>
      </c>
      <c r="C15" s="4" t="s">
        <v>119</v>
      </c>
      <c r="D15" s="18" t="s">
        <v>117</v>
      </c>
      <c r="E15" s="9">
        <v>0.51600000000000001</v>
      </c>
      <c r="F15" s="5">
        <v>28.42</v>
      </c>
      <c r="G15" s="5">
        <f t="shared" si="0"/>
        <v>14.664720000000001</v>
      </c>
    </row>
    <row r="16" spans="1:7" x14ac:dyDescent="0.2">
      <c r="A16" s="7">
        <v>3</v>
      </c>
      <c r="B16" s="1" t="s">
        <v>120</v>
      </c>
      <c r="C16" s="4" t="s">
        <v>121</v>
      </c>
      <c r="D16" s="18" t="s">
        <v>117</v>
      </c>
      <c r="E16" s="9">
        <v>0.23200000000000001</v>
      </c>
      <c r="F16" s="5">
        <v>22.77</v>
      </c>
      <c r="G16" s="5">
        <f t="shared" si="0"/>
        <v>5.2826399999999998</v>
      </c>
    </row>
    <row r="17" spans="1:7" x14ac:dyDescent="0.2">
      <c r="A17" s="7">
        <v>4</v>
      </c>
      <c r="B17" s="1" t="s">
        <v>122</v>
      </c>
      <c r="C17" s="4" t="s">
        <v>123</v>
      </c>
      <c r="D17" s="18" t="s">
        <v>124</v>
      </c>
      <c r="E17" s="9">
        <v>0.06</v>
      </c>
      <c r="F17" s="5">
        <v>17.79</v>
      </c>
      <c r="G17" s="5">
        <f t="shared" si="0"/>
        <v>1.0673999999999999</v>
      </c>
    </row>
    <row r="18" spans="1:7" x14ac:dyDescent="0.2">
      <c r="A18" s="7">
        <v>5</v>
      </c>
      <c r="B18" s="1" t="s">
        <v>125</v>
      </c>
      <c r="C18" s="4" t="s">
        <v>126</v>
      </c>
      <c r="D18" s="18" t="s">
        <v>127</v>
      </c>
      <c r="E18" s="9">
        <v>83.58</v>
      </c>
      <c r="F18" s="5">
        <v>6.69</v>
      </c>
      <c r="G18" s="5">
        <f t="shared" si="0"/>
        <v>559.15020000000004</v>
      </c>
    </row>
    <row r="19" spans="1:7" x14ac:dyDescent="0.2">
      <c r="A19" s="7">
        <v>6</v>
      </c>
      <c r="B19" s="1" t="s">
        <v>128</v>
      </c>
      <c r="C19" s="4" t="s">
        <v>129</v>
      </c>
      <c r="D19" s="18" t="s">
        <v>65</v>
      </c>
      <c r="E19" s="9">
        <v>20.943999999999999</v>
      </c>
      <c r="F19" s="5">
        <v>46.08</v>
      </c>
      <c r="G19" s="5">
        <f t="shared" si="0"/>
        <v>965.09951999999987</v>
      </c>
    </row>
    <row r="20" spans="1:7" x14ac:dyDescent="0.2">
      <c r="A20" s="7">
        <v>7</v>
      </c>
      <c r="B20" s="1" t="s">
        <v>130</v>
      </c>
      <c r="C20" s="4" t="s">
        <v>131</v>
      </c>
      <c r="D20" s="18" t="s">
        <v>65</v>
      </c>
      <c r="E20" s="9">
        <v>1.4</v>
      </c>
      <c r="F20" s="5">
        <v>210</v>
      </c>
      <c r="G20" s="5">
        <f t="shared" si="0"/>
        <v>294</v>
      </c>
    </row>
    <row r="21" spans="1:7" x14ac:dyDescent="0.2">
      <c r="A21" s="7">
        <v>8</v>
      </c>
      <c r="B21" s="1" t="s">
        <v>132</v>
      </c>
      <c r="C21" s="4" t="s">
        <v>133</v>
      </c>
      <c r="D21" s="18" t="s">
        <v>44</v>
      </c>
      <c r="E21" s="9">
        <v>6.24</v>
      </c>
      <c r="F21" s="5">
        <v>19.8</v>
      </c>
      <c r="G21" s="5">
        <f t="shared" si="0"/>
        <v>123.55200000000001</v>
      </c>
    </row>
    <row r="22" spans="1:7" x14ac:dyDescent="0.2">
      <c r="A22" s="7">
        <v>9</v>
      </c>
      <c r="B22" s="1" t="s">
        <v>134</v>
      </c>
      <c r="C22" s="4" t="s">
        <v>135</v>
      </c>
      <c r="D22" s="18" t="s">
        <v>44</v>
      </c>
      <c r="E22" s="9">
        <v>14.56</v>
      </c>
      <c r="F22" s="5">
        <v>9.6300000000000008</v>
      </c>
      <c r="G22" s="5">
        <f t="shared" si="0"/>
        <v>140.21280000000002</v>
      </c>
    </row>
    <row r="23" spans="1:7" x14ac:dyDescent="0.2">
      <c r="A23" s="7">
        <v>10</v>
      </c>
      <c r="B23" s="1" t="s">
        <v>134</v>
      </c>
      <c r="C23" s="4" t="s">
        <v>136</v>
      </c>
      <c r="D23" s="18" t="s">
        <v>44</v>
      </c>
      <c r="E23" s="9">
        <v>22.88</v>
      </c>
      <c r="F23" s="5">
        <v>42.69</v>
      </c>
      <c r="G23" s="5">
        <f t="shared" si="0"/>
        <v>976.74719999999991</v>
      </c>
    </row>
    <row r="24" spans="1:7" x14ac:dyDescent="0.2">
      <c r="A24" s="7">
        <v>11</v>
      </c>
      <c r="B24" s="1" t="s">
        <v>137</v>
      </c>
      <c r="C24" s="4" t="s">
        <v>138</v>
      </c>
      <c r="D24" s="18" t="s">
        <v>44</v>
      </c>
      <c r="E24" s="9">
        <v>7.28</v>
      </c>
      <c r="F24" s="5">
        <v>98.65</v>
      </c>
      <c r="G24" s="5">
        <f t="shared" si="0"/>
        <v>718.17200000000003</v>
      </c>
    </row>
    <row r="25" spans="1:7" x14ac:dyDescent="0.2">
      <c r="A25" s="7">
        <v>12</v>
      </c>
      <c r="B25" s="1" t="s">
        <v>139</v>
      </c>
      <c r="C25" s="4" t="s">
        <v>140</v>
      </c>
      <c r="D25" s="18" t="s">
        <v>117</v>
      </c>
      <c r="E25" s="9">
        <v>4.7160000000000002</v>
      </c>
      <c r="F25" s="5">
        <v>8.59</v>
      </c>
      <c r="G25" s="5">
        <f t="shared" si="0"/>
        <v>40.510440000000003</v>
      </c>
    </row>
    <row r="26" spans="1:7" x14ac:dyDescent="0.2">
      <c r="A26" s="7">
        <v>13</v>
      </c>
      <c r="B26" s="1" t="s">
        <v>141</v>
      </c>
      <c r="C26" s="4" t="s">
        <v>142</v>
      </c>
      <c r="D26" s="18" t="s">
        <v>38</v>
      </c>
      <c r="E26" s="9">
        <v>6.12</v>
      </c>
      <c r="F26" s="5">
        <v>149.87</v>
      </c>
      <c r="G26" s="5">
        <f t="shared" si="0"/>
        <v>917.20440000000008</v>
      </c>
    </row>
    <row r="27" spans="1:7" x14ac:dyDescent="0.2">
      <c r="A27" s="7">
        <v>14</v>
      </c>
      <c r="B27" s="1" t="s">
        <v>143</v>
      </c>
      <c r="C27" s="4" t="s">
        <v>144</v>
      </c>
      <c r="D27" s="18" t="s">
        <v>38</v>
      </c>
      <c r="E27" s="9">
        <v>20.2</v>
      </c>
      <c r="F27" s="5">
        <v>5.03</v>
      </c>
      <c r="G27" s="5">
        <f t="shared" si="0"/>
        <v>101.60599999999999</v>
      </c>
    </row>
    <row r="28" spans="1:7" x14ac:dyDescent="0.2">
      <c r="A28" s="7">
        <v>15</v>
      </c>
      <c r="B28" s="1" t="s">
        <v>145</v>
      </c>
      <c r="C28" s="4" t="s">
        <v>146</v>
      </c>
      <c r="D28" s="18" t="s">
        <v>38</v>
      </c>
      <c r="E28" s="9">
        <v>4</v>
      </c>
      <c r="F28" s="5">
        <v>3.32</v>
      </c>
      <c r="G28" s="5">
        <f t="shared" si="0"/>
        <v>13.28</v>
      </c>
    </row>
    <row r="29" spans="1:7" x14ac:dyDescent="0.2">
      <c r="A29" s="7">
        <v>16</v>
      </c>
      <c r="B29" s="1" t="s">
        <v>147</v>
      </c>
      <c r="C29" s="4" t="s">
        <v>148</v>
      </c>
      <c r="D29" s="18" t="s">
        <v>38</v>
      </c>
      <c r="E29" s="9">
        <v>28</v>
      </c>
      <c r="F29" s="5">
        <v>4.6900000000000004</v>
      </c>
      <c r="G29" s="5">
        <f t="shared" si="0"/>
        <v>131.32000000000002</v>
      </c>
    </row>
    <row r="30" spans="1:7" x14ac:dyDescent="0.2">
      <c r="A30" s="7">
        <v>17</v>
      </c>
      <c r="B30" s="1" t="s">
        <v>149</v>
      </c>
      <c r="C30" s="4" t="s">
        <v>150</v>
      </c>
      <c r="D30" s="18" t="s">
        <v>38</v>
      </c>
      <c r="E30" s="9">
        <v>4</v>
      </c>
      <c r="F30" s="5">
        <v>5.31</v>
      </c>
      <c r="G30" s="5">
        <f t="shared" si="0"/>
        <v>21.24</v>
      </c>
    </row>
    <row r="31" spans="1:7" x14ac:dyDescent="0.2">
      <c r="A31" s="7">
        <v>18</v>
      </c>
      <c r="B31" s="1" t="s">
        <v>151</v>
      </c>
      <c r="C31" s="4" t="s">
        <v>152</v>
      </c>
      <c r="D31" s="18" t="s">
        <v>97</v>
      </c>
      <c r="E31" s="9">
        <v>2</v>
      </c>
      <c r="F31" s="5">
        <v>61.79</v>
      </c>
      <c r="G31" s="5">
        <f t="shared" si="0"/>
        <v>123.58</v>
      </c>
    </row>
    <row r="32" spans="1:7" x14ac:dyDescent="0.2">
      <c r="A32" s="7">
        <v>19</v>
      </c>
      <c r="B32" s="1" t="s">
        <v>153</v>
      </c>
      <c r="C32" s="4" t="s">
        <v>154</v>
      </c>
      <c r="D32" s="18" t="s">
        <v>97</v>
      </c>
      <c r="E32" s="9">
        <v>1</v>
      </c>
      <c r="F32" s="5">
        <v>39.799999999999997</v>
      </c>
      <c r="G32" s="5">
        <f t="shared" si="0"/>
        <v>39.799999999999997</v>
      </c>
    </row>
    <row r="33" spans="1:7" x14ac:dyDescent="0.2">
      <c r="A33" s="7">
        <v>20</v>
      </c>
      <c r="B33" s="1" t="s">
        <v>155</v>
      </c>
      <c r="C33" s="4" t="s">
        <v>156</v>
      </c>
      <c r="D33" s="18" t="s">
        <v>38</v>
      </c>
      <c r="E33" s="9">
        <v>6</v>
      </c>
      <c r="F33" s="5">
        <v>3.21</v>
      </c>
      <c r="G33" s="5">
        <f t="shared" si="0"/>
        <v>19.259999999999998</v>
      </c>
    </row>
    <row r="34" spans="1:7" x14ac:dyDescent="0.2">
      <c r="A34" s="7">
        <v>21</v>
      </c>
      <c r="B34" s="1" t="s">
        <v>157</v>
      </c>
      <c r="C34" s="4" t="s">
        <v>158</v>
      </c>
      <c r="D34" s="18" t="s">
        <v>38</v>
      </c>
      <c r="E34" s="9">
        <v>31.9</v>
      </c>
      <c r="F34" s="5">
        <v>0.86</v>
      </c>
      <c r="G34" s="5">
        <f t="shared" si="0"/>
        <v>27.433999999999997</v>
      </c>
    </row>
    <row r="35" spans="1:7" x14ac:dyDescent="0.2">
      <c r="A35" s="7">
        <v>22</v>
      </c>
      <c r="B35" s="1" t="s">
        <v>159</v>
      </c>
      <c r="C35" s="4" t="s">
        <v>160</v>
      </c>
      <c r="D35" s="18" t="s">
        <v>38</v>
      </c>
      <c r="E35" s="9">
        <v>8.24</v>
      </c>
      <c r="F35" s="5">
        <v>12.57</v>
      </c>
      <c r="G35" s="5">
        <f t="shared" si="0"/>
        <v>103.57680000000001</v>
      </c>
    </row>
    <row r="36" spans="1:7" x14ac:dyDescent="0.2">
      <c r="A36" s="7">
        <v>23</v>
      </c>
      <c r="B36" s="1" t="s">
        <v>161</v>
      </c>
      <c r="C36" s="4" t="s">
        <v>162</v>
      </c>
      <c r="D36" s="18" t="s">
        <v>38</v>
      </c>
      <c r="E36" s="9">
        <v>8</v>
      </c>
      <c r="F36" s="5">
        <v>24.11</v>
      </c>
      <c r="G36" s="5">
        <f t="shared" si="0"/>
        <v>192.88</v>
      </c>
    </row>
    <row r="37" spans="1:7" x14ac:dyDescent="0.2">
      <c r="A37" s="7">
        <v>24</v>
      </c>
      <c r="B37" s="1" t="s">
        <v>163</v>
      </c>
      <c r="C37" s="4" t="s">
        <v>164</v>
      </c>
      <c r="D37" s="18" t="s">
        <v>38</v>
      </c>
      <c r="E37" s="9">
        <v>0.81599999999999995</v>
      </c>
      <c r="F37" s="5">
        <v>8.19</v>
      </c>
      <c r="G37" s="5">
        <f t="shared" si="0"/>
        <v>6.6830399999999992</v>
      </c>
    </row>
    <row r="38" spans="1:7" x14ac:dyDescent="0.2">
      <c r="A38" s="7">
        <v>25</v>
      </c>
      <c r="B38" s="1" t="s">
        <v>165</v>
      </c>
      <c r="C38" s="4" t="s">
        <v>166</v>
      </c>
      <c r="D38" s="18" t="s">
        <v>38</v>
      </c>
      <c r="E38" s="9">
        <v>3.2639999999999998</v>
      </c>
      <c r="F38" s="5">
        <v>5.18</v>
      </c>
      <c r="G38" s="5">
        <f t="shared" si="0"/>
        <v>16.907519999999998</v>
      </c>
    </row>
    <row r="39" spans="1:7" x14ac:dyDescent="0.2">
      <c r="A39" s="7">
        <v>26</v>
      </c>
      <c r="B39" s="1" t="s">
        <v>167</v>
      </c>
      <c r="C39" s="4" t="s">
        <v>168</v>
      </c>
      <c r="D39" s="18" t="s">
        <v>38</v>
      </c>
      <c r="E39" s="9">
        <v>6.12</v>
      </c>
      <c r="F39" s="5">
        <v>2.46</v>
      </c>
      <c r="G39" s="5">
        <f t="shared" si="0"/>
        <v>15.055199999999999</v>
      </c>
    </row>
    <row r="40" spans="1:7" x14ac:dyDescent="0.2">
      <c r="A40" s="7">
        <v>27</v>
      </c>
      <c r="B40" s="1" t="s">
        <v>169</v>
      </c>
      <c r="C40" s="4" t="s">
        <v>170</v>
      </c>
      <c r="D40" s="18" t="s">
        <v>38</v>
      </c>
      <c r="E40" s="9">
        <v>2.1120000000000001</v>
      </c>
      <c r="F40" s="5">
        <v>31.12</v>
      </c>
      <c r="G40" s="5">
        <f t="shared" si="0"/>
        <v>65.725440000000006</v>
      </c>
    </row>
    <row r="41" spans="1:7" x14ac:dyDescent="0.2">
      <c r="A41" s="7">
        <v>28</v>
      </c>
      <c r="B41" s="1" t="s">
        <v>171</v>
      </c>
      <c r="C41" s="4" t="s">
        <v>172</v>
      </c>
      <c r="D41" s="18" t="s">
        <v>44</v>
      </c>
      <c r="E41" s="9">
        <v>6</v>
      </c>
      <c r="F41" s="5">
        <v>16.25</v>
      </c>
      <c r="G41" s="5">
        <f t="shared" si="0"/>
        <v>97.5</v>
      </c>
    </row>
    <row r="42" spans="1:7" x14ac:dyDescent="0.2">
      <c r="A42" s="7">
        <v>29</v>
      </c>
      <c r="B42" s="1" t="s">
        <v>173</v>
      </c>
      <c r="C42" s="4" t="s">
        <v>174</v>
      </c>
      <c r="D42" s="18" t="s">
        <v>44</v>
      </c>
      <c r="E42" s="9">
        <v>2.08</v>
      </c>
      <c r="F42" s="5">
        <v>28.31</v>
      </c>
      <c r="G42" s="5">
        <f t="shared" si="0"/>
        <v>58.884799999999998</v>
      </c>
    </row>
    <row r="43" spans="1:7" x14ac:dyDescent="0.2">
      <c r="A43" s="7">
        <v>30</v>
      </c>
      <c r="B43" s="1" t="s">
        <v>175</v>
      </c>
      <c r="C43" s="4" t="s">
        <v>176</v>
      </c>
      <c r="D43" s="18" t="s">
        <v>44</v>
      </c>
      <c r="E43" s="9">
        <v>225.68</v>
      </c>
      <c r="F43" s="5">
        <v>58.52</v>
      </c>
      <c r="G43" s="5">
        <f t="shared" si="0"/>
        <v>13206.793600000001</v>
      </c>
    </row>
    <row r="44" spans="1:7" x14ac:dyDescent="0.2">
      <c r="A44" s="7">
        <v>31</v>
      </c>
      <c r="B44" s="1" t="s">
        <v>177</v>
      </c>
      <c r="C44" s="4" t="s">
        <v>178</v>
      </c>
      <c r="D44" s="18" t="s">
        <v>38</v>
      </c>
      <c r="E44" s="9">
        <v>2</v>
      </c>
      <c r="F44" s="5">
        <v>1904.6</v>
      </c>
      <c r="G44" s="5">
        <f t="shared" si="0"/>
        <v>3809.2</v>
      </c>
    </row>
    <row r="45" spans="1:7" x14ac:dyDescent="0.2">
      <c r="A45" s="7">
        <v>32</v>
      </c>
      <c r="B45" s="1" t="s">
        <v>179</v>
      </c>
      <c r="C45" s="4" t="s">
        <v>180</v>
      </c>
      <c r="D45" s="18" t="s">
        <v>38</v>
      </c>
      <c r="E45" s="9">
        <v>1.2</v>
      </c>
      <c r="F45" s="5">
        <v>18.670000000000002</v>
      </c>
      <c r="G45" s="5">
        <f t="shared" si="0"/>
        <v>22.404</v>
      </c>
    </row>
    <row r="46" spans="1:7" x14ac:dyDescent="0.2">
      <c r="A46" s="7">
        <v>33</v>
      </c>
      <c r="B46" s="1" t="s">
        <v>181</v>
      </c>
      <c r="C46" s="4" t="s">
        <v>182</v>
      </c>
      <c r="D46" s="18" t="s">
        <v>38</v>
      </c>
      <c r="E46" s="9">
        <v>2</v>
      </c>
      <c r="F46" s="5">
        <v>63.52</v>
      </c>
      <c r="G46" s="5">
        <f t="shared" si="0"/>
        <v>127.04</v>
      </c>
    </row>
    <row r="47" spans="1:7" x14ac:dyDescent="0.2">
      <c r="A47" s="7">
        <v>34</v>
      </c>
      <c r="B47" s="1" t="s">
        <v>183</v>
      </c>
      <c r="C47" s="4" t="s">
        <v>184</v>
      </c>
      <c r="D47" s="18" t="s">
        <v>38</v>
      </c>
      <c r="E47" s="9">
        <v>5.9850000000000003</v>
      </c>
      <c r="F47" s="5">
        <v>40.18</v>
      </c>
      <c r="G47" s="5">
        <f t="shared" si="0"/>
        <v>240.47730000000001</v>
      </c>
    </row>
    <row r="48" spans="1:7" x14ac:dyDescent="0.2">
      <c r="A48" s="7">
        <v>35</v>
      </c>
      <c r="B48" s="1" t="s">
        <v>185</v>
      </c>
      <c r="C48" s="4" t="s">
        <v>186</v>
      </c>
      <c r="D48" s="18" t="s">
        <v>38</v>
      </c>
      <c r="E48" s="9">
        <v>20</v>
      </c>
      <c r="F48" s="5">
        <v>2.7</v>
      </c>
      <c r="G48" s="5">
        <f t="shared" si="0"/>
        <v>54</v>
      </c>
    </row>
    <row r="49" spans="1:7" x14ac:dyDescent="0.2">
      <c r="A49" s="7">
        <v>36</v>
      </c>
      <c r="B49" s="1" t="s">
        <v>187</v>
      </c>
      <c r="C49" s="4" t="s">
        <v>188</v>
      </c>
      <c r="D49" s="18" t="s">
        <v>44</v>
      </c>
      <c r="E49" s="9">
        <v>162.24</v>
      </c>
      <c r="F49" s="5">
        <v>4.16</v>
      </c>
      <c r="G49" s="5">
        <f t="shared" si="0"/>
        <v>674.91840000000002</v>
      </c>
    </row>
    <row r="50" spans="1:7" ht="12.75" x14ac:dyDescent="0.2">
      <c r="D50" s="94" t="s">
        <v>45</v>
      </c>
      <c r="E50" s="93"/>
      <c r="G50" s="16">
        <f>SUM(G14:G49)</f>
        <v>23943.994419999999</v>
      </c>
    </row>
    <row r="51" spans="1:7" ht="12.75" x14ac:dyDescent="0.2">
      <c r="A51" s="114" t="s">
        <v>189</v>
      </c>
      <c r="B51" s="93"/>
      <c r="C51" s="93"/>
    </row>
    <row r="52" spans="1:7" x14ac:dyDescent="0.2">
      <c r="A52" s="7">
        <v>1</v>
      </c>
      <c r="B52" s="1" t="s">
        <v>190</v>
      </c>
      <c r="C52" s="4" t="s">
        <v>191</v>
      </c>
      <c r="D52" s="18" t="s">
        <v>192</v>
      </c>
      <c r="E52" s="9">
        <v>11.268000000000001</v>
      </c>
      <c r="F52" s="5">
        <v>81.98</v>
      </c>
      <c r="G52" s="5">
        <f t="shared" ref="G52:G65" si="1">E52*F52</f>
        <v>923.75064000000009</v>
      </c>
    </row>
    <row r="53" spans="1:7" x14ac:dyDescent="0.2">
      <c r="A53" s="7">
        <v>2</v>
      </c>
      <c r="B53" s="1" t="s">
        <v>193</v>
      </c>
      <c r="C53" s="4" t="s">
        <v>194</v>
      </c>
      <c r="D53" s="18" t="s">
        <v>192</v>
      </c>
      <c r="E53" s="9">
        <v>0.30599999999999999</v>
      </c>
      <c r="F53" s="5">
        <v>106.82</v>
      </c>
      <c r="G53" s="5">
        <f t="shared" si="1"/>
        <v>32.686920000000001</v>
      </c>
    </row>
    <row r="54" spans="1:7" x14ac:dyDescent="0.2">
      <c r="A54" s="7">
        <v>3</v>
      </c>
      <c r="B54" s="1" t="s">
        <v>195</v>
      </c>
      <c r="C54" s="4" t="s">
        <v>196</v>
      </c>
      <c r="D54" s="18" t="s">
        <v>192</v>
      </c>
      <c r="E54" s="9">
        <v>1.2865</v>
      </c>
      <c r="F54" s="5">
        <v>123.83</v>
      </c>
      <c r="G54" s="5">
        <f t="shared" si="1"/>
        <v>159.30729499999998</v>
      </c>
    </row>
    <row r="55" spans="1:7" x14ac:dyDescent="0.2">
      <c r="A55" s="7">
        <v>4</v>
      </c>
      <c r="B55" s="1" t="s">
        <v>197</v>
      </c>
      <c r="C55" s="4" t="s">
        <v>198</v>
      </c>
      <c r="D55" s="18" t="s">
        <v>192</v>
      </c>
      <c r="E55" s="9">
        <v>6.6879999999999997</v>
      </c>
      <c r="F55" s="5">
        <v>88.81</v>
      </c>
      <c r="G55" s="5">
        <f t="shared" si="1"/>
        <v>593.96127999999999</v>
      </c>
    </row>
    <row r="56" spans="1:7" x14ac:dyDescent="0.2">
      <c r="A56" s="7">
        <v>5</v>
      </c>
      <c r="B56" s="1" t="s">
        <v>199</v>
      </c>
      <c r="C56" s="4" t="s">
        <v>200</v>
      </c>
      <c r="D56" s="18" t="s">
        <v>192</v>
      </c>
      <c r="E56" s="9">
        <v>7.2375800000000003</v>
      </c>
      <c r="F56" s="5">
        <v>61.92</v>
      </c>
      <c r="G56" s="5">
        <f t="shared" si="1"/>
        <v>448.15095360000004</v>
      </c>
    </row>
    <row r="57" spans="1:7" x14ac:dyDescent="0.2">
      <c r="A57" s="7">
        <v>6</v>
      </c>
      <c r="B57" s="1" t="s">
        <v>201</v>
      </c>
      <c r="C57" s="4" t="s">
        <v>202</v>
      </c>
      <c r="D57" s="18" t="s">
        <v>192</v>
      </c>
      <c r="E57" s="9">
        <v>0.98550000000000004</v>
      </c>
      <c r="F57" s="5">
        <v>52.13</v>
      </c>
      <c r="G57" s="5">
        <f t="shared" si="1"/>
        <v>51.374115000000003</v>
      </c>
    </row>
    <row r="58" spans="1:7" x14ac:dyDescent="0.2">
      <c r="A58" s="7">
        <v>7</v>
      </c>
      <c r="B58" s="1" t="s">
        <v>203</v>
      </c>
      <c r="C58" s="4" t="s">
        <v>204</v>
      </c>
      <c r="D58" s="18" t="s">
        <v>192</v>
      </c>
      <c r="E58" s="9">
        <v>0.108</v>
      </c>
      <c r="F58" s="5">
        <v>60.98</v>
      </c>
      <c r="G58" s="5">
        <f t="shared" si="1"/>
        <v>6.5858399999999993</v>
      </c>
    </row>
    <row r="59" spans="1:7" x14ac:dyDescent="0.2">
      <c r="A59" s="7">
        <v>8</v>
      </c>
      <c r="B59" s="1" t="s">
        <v>205</v>
      </c>
      <c r="C59" s="4" t="s">
        <v>206</v>
      </c>
      <c r="D59" s="18" t="s">
        <v>192</v>
      </c>
      <c r="E59" s="9">
        <v>8.16</v>
      </c>
      <c r="F59" s="5">
        <v>54.3</v>
      </c>
      <c r="G59" s="5">
        <f t="shared" si="1"/>
        <v>443.08799999999997</v>
      </c>
    </row>
    <row r="60" spans="1:7" x14ac:dyDescent="0.2">
      <c r="A60" s="7">
        <v>9</v>
      </c>
      <c r="B60" s="1" t="s">
        <v>207</v>
      </c>
      <c r="C60" s="4" t="s">
        <v>208</v>
      </c>
      <c r="D60" s="18" t="s">
        <v>192</v>
      </c>
      <c r="E60" s="9">
        <v>1.2904</v>
      </c>
      <c r="F60" s="5">
        <v>63.89</v>
      </c>
      <c r="G60" s="5">
        <f t="shared" si="1"/>
        <v>82.443656000000004</v>
      </c>
    </row>
    <row r="61" spans="1:7" x14ac:dyDescent="0.2">
      <c r="A61" s="7">
        <v>10</v>
      </c>
      <c r="B61" s="1" t="s">
        <v>209</v>
      </c>
      <c r="C61" s="4" t="s">
        <v>210</v>
      </c>
      <c r="D61" s="18" t="s">
        <v>192</v>
      </c>
      <c r="E61" s="9">
        <v>2</v>
      </c>
      <c r="F61" s="5">
        <v>9.24</v>
      </c>
      <c r="G61" s="5">
        <f t="shared" si="1"/>
        <v>18.48</v>
      </c>
    </row>
    <row r="62" spans="1:7" x14ac:dyDescent="0.2">
      <c r="A62" s="7">
        <v>11</v>
      </c>
      <c r="B62" s="1" t="s">
        <v>211</v>
      </c>
      <c r="C62" s="4" t="s">
        <v>212</v>
      </c>
      <c r="D62" s="18" t="s">
        <v>192</v>
      </c>
      <c r="E62" s="9">
        <v>2.992</v>
      </c>
      <c r="F62" s="5">
        <v>92.49</v>
      </c>
      <c r="G62" s="5">
        <f t="shared" si="1"/>
        <v>276.73007999999999</v>
      </c>
    </row>
    <row r="63" spans="1:7" x14ac:dyDescent="0.2">
      <c r="A63" s="7">
        <v>12</v>
      </c>
      <c r="B63" s="1" t="s">
        <v>213</v>
      </c>
      <c r="C63" s="4" t="s">
        <v>214</v>
      </c>
      <c r="D63" s="18" t="s">
        <v>192</v>
      </c>
      <c r="E63" s="9">
        <v>8.2891999999999992</v>
      </c>
      <c r="F63" s="5">
        <v>100.11</v>
      </c>
      <c r="G63" s="5">
        <f t="shared" si="1"/>
        <v>829.8318119999999</v>
      </c>
    </row>
    <row r="64" spans="1:7" x14ac:dyDescent="0.2">
      <c r="A64" s="7">
        <v>13</v>
      </c>
      <c r="B64" s="1" t="s">
        <v>215</v>
      </c>
      <c r="C64" s="4" t="s">
        <v>216</v>
      </c>
      <c r="D64" s="18" t="s">
        <v>192</v>
      </c>
      <c r="E64" s="9">
        <v>0.108</v>
      </c>
      <c r="F64" s="5">
        <v>8.01</v>
      </c>
      <c r="G64" s="5">
        <f t="shared" si="1"/>
        <v>0.86507999999999996</v>
      </c>
    </row>
    <row r="65" spans="1:7" x14ac:dyDescent="0.2">
      <c r="A65" s="7">
        <v>14</v>
      </c>
      <c r="B65" s="1" t="s">
        <v>217</v>
      </c>
      <c r="C65" s="4" t="s">
        <v>218</v>
      </c>
      <c r="D65" s="18" t="s">
        <v>192</v>
      </c>
      <c r="E65" s="9">
        <v>0.98550000000000004</v>
      </c>
      <c r="F65" s="5">
        <v>9.15</v>
      </c>
      <c r="G65" s="5">
        <f t="shared" si="1"/>
        <v>9.0173250000000014</v>
      </c>
    </row>
    <row r="66" spans="1:7" ht="12.75" x14ac:dyDescent="0.2">
      <c r="D66" s="94" t="s">
        <v>45</v>
      </c>
      <c r="E66" s="93"/>
      <c r="G66" s="16">
        <f>SUM(G52:G65)</f>
        <v>3876.2729966000002</v>
      </c>
    </row>
  </sheetData>
  <mergeCells count="10">
    <mergeCell ref="D12:E12"/>
    <mergeCell ref="A13:C13"/>
    <mergeCell ref="D50:E50"/>
    <mergeCell ref="A51:C51"/>
    <mergeCell ref="D66:E66"/>
    <mergeCell ref="A1:E1"/>
    <mergeCell ref="B3:E3"/>
    <mergeCell ref="B4:E4"/>
    <mergeCell ref="B5:E5"/>
    <mergeCell ref="A10:C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Kosztorys</vt:lpstr>
      <vt:lpstr>Przedmiar</vt:lpstr>
      <vt:lpstr>Limit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</dc:creator>
  <cp:lastModifiedBy>Sylwia Godlewska</cp:lastModifiedBy>
  <cp:lastPrinted>2019-11-21T08:19:53Z</cp:lastPrinted>
  <dcterms:created xsi:type="dcterms:W3CDTF">2016-11-13T21:02:52Z</dcterms:created>
  <dcterms:modified xsi:type="dcterms:W3CDTF">2019-11-21T08:20:24Z</dcterms:modified>
</cp:coreProperties>
</file>