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2\Data2\Pracownia mostowa 1\2012 NADZORY\399_ ZDP Biedrusko remont\2020-04-09 KO PR po zaptaniach ofertowych\"/>
    </mc:Choice>
  </mc:AlternateContent>
  <xr:revisionPtr revIDLastSave="0" documentId="13_ncr:1_{22AFB2C3-0741-4F22-A399-4BA0F63AB897}" xr6:coauthVersionLast="45" xr6:coauthVersionMax="45" xr10:uidLastSave="{00000000-0000-0000-0000-000000000000}"/>
  <bookViews>
    <workbookView xWindow="-120" yWindow="-120" windowWidth="29040" windowHeight="15840" xr2:uid="{F8232874-2FED-467A-9D42-9EEAAB00C32C}"/>
  </bookViews>
  <sheets>
    <sheet name="KO" sheetId="3" r:id="rId1"/>
    <sheet name="Arkusz1" sheetId="1" r:id="rId2"/>
  </sheets>
  <definedNames>
    <definedName name="_xlnm.Print_Area" localSheetId="0">KO!$A$1:$I$60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6" i="3" l="1"/>
  <c r="H43" i="3"/>
  <c r="H42" i="3" s="1"/>
  <c r="H39" i="3"/>
  <c r="H34" i="3"/>
  <c r="H30" i="3"/>
  <c r="H27" i="3"/>
  <c r="H22" i="3"/>
  <c r="H53" i="3"/>
  <c r="H54" i="3"/>
  <c r="H51" i="3"/>
  <c r="H48" i="3"/>
  <c r="H47" i="3" s="1"/>
  <c r="H21" i="3"/>
  <c r="H19" i="3"/>
  <c r="H18" i="3" s="1"/>
  <c r="H50" i="3"/>
  <c r="H58" i="3"/>
  <c r="H57" i="3"/>
  <c r="H55" i="3"/>
  <c r="H52" i="3"/>
  <c r="H49" i="3"/>
  <c r="H46" i="3"/>
  <c r="H45" i="3"/>
  <c r="H44" i="3"/>
  <c r="H41" i="3"/>
  <c r="H40" i="3"/>
  <c r="H38" i="3"/>
  <c r="H37" i="3"/>
  <c r="H36" i="3"/>
  <c r="H35" i="3"/>
  <c r="H32" i="3"/>
  <c r="H31" i="3"/>
  <c r="H29" i="3"/>
  <c r="H28" i="3"/>
  <c r="H25" i="3"/>
  <c r="H24" i="3"/>
  <c r="H23" i="3"/>
  <c r="H20" i="3"/>
  <c r="H17" i="3"/>
  <c r="H16" i="3"/>
  <c r="H15" i="3"/>
  <c r="H11" i="3" s="1"/>
  <c r="H10" i="3" s="1"/>
  <c r="H14" i="3"/>
  <c r="H13" i="3"/>
  <c r="H12" i="3"/>
  <c r="H9" i="3"/>
  <c r="H8" i="3" s="1"/>
  <c r="H33" i="3" l="1"/>
  <c r="H26" i="3"/>
  <c r="H59" i="3" l="1"/>
</calcChain>
</file>

<file path=xl/sharedStrings.xml><?xml version="1.0" encoding="utf-8"?>
<sst xmlns="http://schemas.openxmlformats.org/spreadsheetml/2006/main" count="146" uniqueCount="94">
  <si>
    <t>Budowa</t>
  </si>
  <si>
    <t xml:space="preserve">Remont mostu drogowego przez rz. Wartę w pasie DP 2406P w m. Biedrusko </t>
  </si>
  <si>
    <t>Obiekt</t>
  </si>
  <si>
    <t xml:space="preserve">BRANŻA MOSTOWA </t>
  </si>
  <si>
    <t>Opis robót :</t>
  </si>
  <si>
    <t xml:space="preserve">ETAP I </t>
  </si>
  <si>
    <t>Wartość</t>
  </si>
  <si>
    <t>ROBOTY PRZYGOTOWAWCZE</t>
  </si>
  <si>
    <t>Wyburzenia obiektów budowlanych i inżynierskich</t>
  </si>
  <si>
    <t>URZĄDZENIA BEZPIECZEŃSTWA RUCHU</t>
  </si>
  <si>
    <t>Organizacja ruchu na czas budowy</t>
  </si>
  <si>
    <t>ZBROJENIE</t>
  </si>
  <si>
    <t>Stal zbrojeniowa klasy A-II lub wyższe</t>
  </si>
  <si>
    <t>BETON</t>
  </si>
  <si>
    <t>Beton podpór klasy B45 w elementach o grubości &gt; 60 cm</t>
  </si>
  <si>
    <t>Zaprawa cementowa z dodatkiem żywic syntetycznych</t>
  </si>
  <si>
    <t>KONSTRUKCJE STALOWE</t>
  </si>
  <si>
    <t>Konstrukcja stalowa ustroju niosącego</t>
  </si>
  <si>
    <t>Pokrywanie powłokami malarskimi konstrukcji stalowych</t>
  </si>
  <si>
    <t>ŁOŻYSKA</t>
  </si>
  <si>
    <t>Łożyska garnkowe</t>
  </si>
  <si>
    <t>URZĄDZENIA  DYLATACYJNE</t>
  </si>
  <si>
    <t>Urządzenia dylatacyjne szczelne</t>
  </si>
  <si>
    <t>ELEMENTY  ZABEZPIECZAJĄCE</t>
  </si>
  <si>
    <t>Balustrady na obiektach mostowych</t>
  </si>
  <si>
    <t>INNE  ROBOTY MOSTOWE</t>
  </si>
  <si>
    <t>Zabezpieczenie antykorozyjne powierzchni betonowych</t>
  </si>
  <si>
    <t>Schody robocze na skarpie</t>
  </si>
  <si>
    <t>Lp</t>
  </si>
  <si>
    <t>Nr Specyfikacji</t>
  </si>
  <si>
    <t>Opis pozycji</t>
  </si>
  <si>
    <t>Ilość</t>
  </si>
  <si>
    <t>J.m.</t>
  </si>
  <si>
    <t>Cena jedn.</t>
  </si>
  <si>
    <t>D-M.00.00.00</t>
  </si>
  <si>
    <t>Spełnienie przez Wykonawcę robót Wymagań Ogólnych (dostosowanie do wymogów kontraktu zgodnie z D-M.00.00.00)</t>
  </si>
  <si>
    <t>kpl</t>
  </si>
  <si>
    <t>D-01.00.00</t>
  </si>
  <si>
    <t>D-01.02.03</t>
  </si>
  <si>
    <t>Demontaż poręczy mostowych z prowadnica bariery - przy użyciu palnika acetylenowo-tlenowego</t>
  </si>
  <si>
    <t>t</t>
  </si>
  <si>
    <t>Demontaż wymienianych elementów stalowych ustroju nośnego (stężenia, pasy kratownic) - przy użyciu palnika acetylenowo-tlenowego</t>
  </si>
  <si>
    <t>Burzenie przy użyciu młotów pneumatycznych elementów żelbetowych ze zbrojeniem normalnym</t>
  </si>
  <si>
    <t>m3</t>
  </si>
  <si>
    <t>Wywiezienie gruzu z terenu rozbiórki samochodem samowyładowczym, z załadunkiem i wyładunkiem mechanicznym - na składowisko Wykonawcy</t>
  </si>
  <si>
    <t>Roboty porządkowe (udrożnienie istniejących wpustów z ewentualną wymianą uszkodzonych elemnetów, usunięcie wegetującej roślinności itp.)</t>
  </si>
  <si>
    <t>D-07.00.00</t>
  </si>
  <si>
    <t>D-07.02.03</t>
  </si>
  <si>
    <t>Organizacja ruchu na czas robót - opracowanie projektu wraz z uzgodnieniem, wprowadzenie organizacji ruchu na czas robót wraz z ewentualną aktualizacją uzgodnień oraz montaż, demontaż i utrzymanie oznakowania (pionowego i poziomego) na czas budowy. Przywrócenie oznakowania dla stałej organizacji ruchu.</t>
  </si>
  <si>
    <t>M-12.00.00</t>
  </si>
  <si>
    <t>M-12.01.02</t>
  </si>
  <si>
    <t>Przygotowanie na budowie zbrojenia, przy średnicy prętów: 10-12 mm</t>
  </si>
  <si>
    <t>Montaż zbrojenia (z ewentualnym ich spawaniem do prętów istniejących), za pomocą spawarki, przy średnicy prętów: 10-12 mm</t>
  </si>
  <si>
    <t>Wiercenie otworów o średnicy do 14 mm wraz z wklejeniem prętów średnicy 12 mm</t>
  </si>
  <si>
    <t>szt</t>
  </si>
  <si>
    <t>M-13.00.00</t>
  </si>
  <si>
    <t>M-13.01.04</t>
  </si>
  <si>
    <t>Betonowanie betonem B45 (C35/45) ciosy</t>
  </si>
  <si>
    <t>Podpory mostowe i ściany oporowe betonowe i żelbetowe - deskowanie ciosów</t>
  </si>
  <si>
    <t>m2</t>
  </si>
  <si>
    <t>M-13.01.11</t>
  </si>
  <si>
    <t>Czyszczenie strumieniowo-ścierne powierzchni oczepów podpór</t>
  </si>
  <si>
    <t>Wyrównanie zaprawą typu PCC nierówności</t>
  </si>
  <si>
    <t>M-14.00.00</t>
  </si>
  <si>
    <t>Zakup, transport i montaż elementów konstrukcji stalowej mostu (kratownic, poprzecznic, wzmocnienie pasa dolnego itp) wraz z zabezpieczeniem antykorozyjnym</t>
  </si>
  <si>
    <t>Zakup, transport i montaż na kotwy wklejane deskowania traconego oczepów (z uwzględnieniem kotew) wraz z zabezpieczeniem antykorozyjnym</t>
  </si>
  <si>
    <t>Podparcie tymczasowe konstrukcji mostu na czas naprawy ciosu podłożyskowego</t>
  </si>
  <si>
    <t>Tymczasowe rusztowanie/oparcie pod wykonanie wzmocnień pasów dolnych (wlokrotnego użytku)</t>
  </si>
  <si>
    <t>M-14.02.01</t>
  </si>
  <si>
    <t>Czyszczenie strumieniowo-ścierne powierzchni elementów stalowych</t>
  </si>
  <si>
    <t>Pokrywanie powłoką malarską ustroju niosącego - farba wysokocynkowa</t>
  </si>
  <si>
    <t>M-17.00.00</t>
  </si>
  <si>
    <t>M-17.01.01</t>
  </si>
  <si>
    <t>Oczyszczenie strumieniowo-ciernie łożysk stalowych wraz z zabezpieczeniem antykorozyjnym ( smar o właściwościach antykorozyjnych - zgodnie z SST)</t>
  </si>
  <si>
    <t>Wymiana fartuchów ochronnych i śrub montażowych łożysk przesównych</t>
  </si>
  <si>
    <t>M-18.00.00</t>
  </si>
  <si>
    <t>M-18.01.05</t>
  </si>
  <si>
    <t>Wymiana uszczelnienia blokowego urządzenia dylatacyjnego</t>
  </si>
  <si>
    <t>M-19.00.00</t>
  </si>
  <si>
    <t>M-19.01.04</t>
  </si>
  <si>
    <t>Balustrady z prowadnicą - wymiana</t>
  </si>
  <si>
    <t>m</t>
  </si>
  <si>
    <t>M-20.00.00</t>
  </si>
  <si>
    <t>M-20.01.08</t>
  </si>
  <si>
    <t>M-20.01.09</t>
  </si>
  <si>
    <t xml:space="preserve">Odkopanie i oczyszczenie ręczne szczotkami stalowymi powierzchni schodów </t>
  </si>
  <si>
    <t>Zakup, transport i montaż elementów pochwytu stalowego schodów skarpowych</t>
  </si>
  <si>
    <t>WYMAGANIA OGÓLNE</t>
  </si>
  <si>
    <t>SUMA:</t>
  </si>
  <si>
    <t>M-14.01.01</t>
  </si>
  <si>
    <t>KOSZTORYS  OFERTOWY</t>
  </si>
  <si>
    <t xml:space="preserve">Malowanie farbą akrylową powierzchni betonowych wraz z przygotowaniem podłoża (czyszczenie ręczne szczotkami stalowymi, odtłuszczenie powierzchni i zabezpieczenie żywicą) </t>
  </si>
  <si>
    <t>Transport elementów mostowych stalowych ( z załadunkiem i wyładunkiem), na składowisko Wykonawcy</t>
  </si>
  <si>
    <t>Naprawa łożysk ruchomych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</si>
</sst>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\ &quot;zł&quot;"/>
  </numFmts>
  <fonts count="9" x14ac:knownFonts="1">
    <font>
      <sz val="11"/>
      <color theme="1"/>
      <name val="Calibri"/>
      <family val="2"/>
      <charset val="238"/>
      <scheme val="minor"/>
    </font>
    <font>
      <b/>
      <sz val="13"/>
      <color rgb="FF080000"/>
      <name val="Arial Narrow CE"/>
      <family val="2"/>
      <charset val="238"/>
    </font>
    <font>
      <b/>
      <sz val="11"/>
      <color rgb="FF080000"/>
      <name val="Arial Narrow CE"/>
      <family val="2"/>
      <charset val="238"/>
    </font>
    <font>
      <b/>
      <sz val="9"/>
      <color rgb="FF080000"/>
      <name val="Arial Narrow CE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9"/>
      <color rgb="FF080000"/>
      <name val="Arial Narrow CE"/>
      <family val="2"/>
      <charset val="238"/>
    </font>
    <font>
      <b/>
      <sz val="11"/>
      <color theme="1"/>
      <name val="Arial Narrow CE"/>
      <family val="2"/>
      <charset val="238"/>
    </font>
    <font>
      <b/>
      <sz val="11"/>
      <color theme="1"/>
      <name val="Arial Narrow"/>
      <family val="2"/>
      <charset val="238"/>
    </font>
    <font>
      <sz val="11"/>
      <color rgb="FF080000"/>
      <name val="Arial Narrow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Border="1"/>
    <xf numFmtId="0" fontId="0" fillId="0" borderId="0" xfId="0" applyBorder="1"/>
    <xf numFmtId="0" fontId="5" fillId="0" borderId="0" xfId="0" applyFont="1" applyAlignment="1">
      <alignment horizontal="center"/>
    </xf>
    <xf numFmtId="0" fontId="0" fillId="0" borderId="0" xfId="0" applyFont="1"/>
    <xf numFmtId="0" fontId="4" fillId="0" borderId="0" xfId="0" applyFont="1"/>
    <xf numFmtId="0" fontId="3" fillId="0" borderId="1" xfId="0" applyFont="1" applyBorder="1"/>
    <xf numFmtId="0" fontId="0" fillId="0" borderId="1" xfId="0" applyBorder="1"/>
    <xf numFmtId="0" fontId="5" fillId="0" borderId="1" xfId="0" applyFont="1" applyBorder="1" applyAlignment="1">
      <alignment horizontal="left"/>
    </xf>
    <xf numFmtId="164" fontId="5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164" fontId="3" fillId="2" borderId="1" xfId="0" applyNumberFormat="1" applyFont="1" applyFill="1" applyBorder="1" applyAlignment="1">
      <alignment horizontal="right"/>
    </xf>
    <xf numFmtId="0" fontId="5" fillId="3" borderId="1" xfId="0" applyFont="1" applyFill="1" applyBorder="1" applyAlignment="1">
      <alignment horizontal="left"/>
    </xf>
    <xf numFmtId="164" fontId="5" fillId="3" borderId="1" xfId="0" applyNumberFormat="1" applyFont="1" applyFill="1" applyBorder="1" applyAlignment="1">
      <alignment horizontal="right"/>
    </xf>
    <xf numFmtId="0" fontId="1" fillId="0" borderId="0" xfId="0" applyFont="1" applyAlignment="1">
      <alignment horizontal="left" wrapText="1" indent="1"/>
    </xf>
    <xf numFmtId="0" fontId="0" fillId="0" borderId="0" xfId="0" applyAlignment="1">
      <alignment horizontal="left" wrapText="1" indent="1"/>
    </xf>
    <xf numFmtId="0" fontId="3" fillId="0" borderId="1" xfId="0" applyFont="1" applyBorder="1" applyAlignment="1">
      <alignment horizontal="left" wrapText="1" indent="1"/>
    </xf>
    <xf numFmtId="0" fontId="0" fillId="0" borderId="1" xfId="0" applyBorder="1" applyAlignment="1">
      <alignment horizontal="left" wrapText="1" indent="1"/>
    </xf>
    <xf numFmtId="0" fontId="3" fillId="2" borderId="1" xfId="0" applyFont="1" applyFill="1" applyBorder="1" applyAlignment="1">
      <alignment horizontal="left" wrapText="1" indent="1"/>
    </xf>
    <xf numFmtId="0" fontId="5" fillId="0" borderId="1" xfId="0" applyFont="1" applyBorder="1" applyAlignment="1">
      <alignment horizontal="left" wrapText="1" indent="1"/>
    </xf>
    <xf numFmtId="0" fontId="5" fillId="3" borderId="1" xfId="0" applyFont="1" applyFill="1" applyBorder="1" applyAlignment="1">
      <alignment horizontal="left" wrapText="1" indent="1"/>
    </xf>
    <xf numFmtId="0" fontId="0" fillId="0" borderId="0" xfId="0" applyAlignment="1">
      <alignment horizontal="right" indent="1"/>
    </xf>
    <xf numFmtId="0" fontId="3" fillId="0" borderId="1" xfId="0" applyFont="1" applyBorder="1" applyAlignment="1">
      <alignment horizontal="right" indent="1"/>
    </xf>
    <xf numFmtId="0" fontId="0" fillId="0" borderId="1" xfId="0" applyBorder="1" applyAlignment="1">
      <alignment horizontal="right" indent="1"/>
    </xf>
    <xf numFmtId="0" fontId="3" fillId="2" borderId="1" xfId="0" applyFont="1" applyFill="1" applyBorder="1" applyAlignment="1">
      <alignment horizontal="right" indent="1"/>
    </xf>
    <xf numFmtId="0" fontId="5" fillId="0" borderId="1" xfId="0" applyFont="1" applyBorder="1" applyAlignment="1">
      <alignment horizontal="right" indent="1"/>
    </xf>
    <xf numFmtId="0" fontId="5" fillId="3" borderId="1" xfId="0" applyFont="1" applyFill="1" applyBorder="1" applyAlignment="1">
      <alignment horizontal="right" indent="1"/>
    </xf>
    <xf numFmtId="2" fontId="3" fillId="2" borderId="1" xfId="0" applyNumberFormat="1" applyFont="1" applyFill="1" applyBorder="1" applyAlignment="1">
      <alignment horizontal="right" indent="1"/>
    </xf>
    <xf numFmtId="2" fontId="5" fillId="0" borderId="1" xfId="0" applyNumberFormat="1" applyFont="1" applyBorder="1" applyAlignment="1">
      <alignment horizontal="right" indent="1"/>
    </xf>
    <xf numFmtId="2" fontId="5" fillId="3" borderId="1" xfId="0" applyNumberFormat="1" applyFont="1" applyFill="1" applyBorder="1" applyAlignment="1">
      <alignment horizontal="right" indent="1"/>
    </xf>
    <xf numFmtId="165" fontId="6" fillId="2" borderId="1" xfId="0" applyNumberFormat="1" applyFont="1" applyFill="1" applyBorder="1" applyAlignment="1">
      <alignment horizontal="right" inden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8" fillId="0" borderId="0" xfId="0" applyFont="1" applyAlignment="1">
      <alignment horizontal="left" wrapText="1" indent="1"/>
    </xf>
    <xf numFmtId="0" fontId="5" fillId="0" borderId="1" xfId="0" applyFont="1" applyBorder="1" applyAlignment="1">
      <alignment horizontal="left" vertical="center" wrapText="1" indent="1"/>
    </xf>
    <xf numFmtId="2" fontId="5" fillId="0" borderId="1" xfId="0" applyNumberFormat="1" applyFont="1" applyBorder="1" applyAlignment="1">
      <alignment horizontal="right" vertical="center" indent="1"/>
    </xf>
    <xf numFmtId="0" fontId="7" fillId="2" borderId="2" xfId="0" applyFont="1" applyFill="1" applyBorder="1" applyAlignment="1">
      <alignment horizontal="right"/>
    </xf>
    <xf numFmtId="0" fontId="7" fillId="2" borderId="3" xfId="0" applyFont="1" applyFill="1" applyBorder="1" applyAlignment="1">
      <alignment horizontal="right"/>
    </xf>
    <xf numFmtId="0" fontId="7" fillId="2" borderId="4" xfId="0" applyFont="1" applyFill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3F425-ADEE-482C-B2D1-12493410948F}">
  <sheetPr>
    <pageSetUpPr fitToPage="1"/>
  </sheetPr>
  <dimension ref="A1:H59"/>
  <sheetViews>
    <sheetView showZeros="0" tabSelected="1" topLeftCell="A25" zoomScaleNormal="100" workbookViewId="0">
      <selection activeCell="N43" sqref="N43"/>
    </sheetView>
  </sheetViews>
  <sheetFormatPr defaultRowHeight="15" x14ac:dyDescent="0.25"/>
  <cols>
    <col min="1" max="1" width="2.7109375" customWidth="1"/>
    <col min="2" max="2" width="5.85546875" style="23" bestFit="1" customWidth="1"/>
    <col min="3" max="3" width="12.5703125" style="33" bestFit="1" customWidth="1"/>
    <col min="4" max="4" width="112" style="17" customWidth="1"/>
    <col min="5" max="5" width="7.42578125" customWidth="1"/>
    <col min="6" max="6" width="6.42578125" customWidth="1"/>
    <col min="7" max="7" width="10.140625" style="23" customWidth="1"/>
    <col min="8" max="8" width="14.5703125" style="23" bestFit="1" customWidth="1"/>
    <col min="9" max="9" width="3.140625" customWidth="1"/>
  </cols>
  <sheetData>
    <row r="1" spans="1:8" ht="16.5" x14ac:dyDescent="0.25">
      <c r="D1" s="16" t="s">
        <v>90</v>
      </c>
    </row>
    <row r="2" spans="1:8" ht="16.5" x14ac:dyDescent="0.3">
      <c r="C2" s="34" t="s">
        <v>0</v>
      </c>
      <c r="D2" s="42" t="s">
        <v>1</v>
      </c>
    </row>
    <row r="3" spans="1:8" ht="16.5" x14ac:dyDescent="0.3">
      <c r="C3" s="34" t="s">
        <v>2</v>
      </c>
      <c r="D3" s="42" t="s">
        <v>3</v>
      </c>
    </row>
    <row r="4" spans="1:8" ht="16.5" x14ac:dyDescent="0.3">
      <c r="C4" s="34" t="s">
        <v>4</v>
      </c>
      <c r="D4" s="42" t="s">
        <v>5</v>
      </c>
    </row>
    <row r="6" spans="1:8" s="3" customFormat="1" x14ac:dyDescent="0.25">
      <c r="A6" s="2"/>
      <c r="B6" s="24" t="s">
        <v>28</v>
      </c>
      <c r="C6" s="35" t="s">
        <v>29</v>
      </c>
      <c r="D6" s="18" t="s">
        <v>30</v>
      </c>
      <c r="E6" s="7" t="s">
        <v>31</v>
      </c>
      <c r="F6" s="7" t="s">
        <v>32</v>
      </c>
      <c r="G6" s="24" t="s">
        <v>33</v>
      </c>
      <c r="H6" s="24" t="s">
        <v>6</v>
      </c>
    </row>
    <row r="7" spans="1:8" ht="2.25" customHeight="1" x14ac:dyDescent="0.25">
      <c r="B7" s="25"/>
      <c r="C7" s="11"/>
      <c r="D7" s="19"/>
      <c r="E7" s="8"/>
      <c r="F7" s="8"/>
      <c r="G7" s="25"/>
      <c r="H7" s="25"/>
    </row>
    <row r="8" spans="1:8" s="6" customFormat="1" x14ac:dyDescent="0.25">
      <c r="A8" s="1"/>
      <c r="B8" s="26">
        <v>1</v>
      </c>
      <c r="C8" s="36" t="s">
        <v>34</v>
      </c>
      <c r="D8" s="20" t="s">
        <v>87</v>
      </c>
      <c r="E8" s="13"/>
      <c r="F8" s="12"/>
      <c r="G8" s="29"/>
      <c r="H8" s="29">
        <f>H9</f>
        <v>0</v>
      </c>
    </row>
    <row r="9" spans="1:8" s="5" customFormat="1" ht="15.75" x14ac:dyDescent="0.3">
      <c r="A9" s="4"/>
      <c r="B9" s="27">
        <v>1</v>
      </c>
      <c r="C9" s="37" t="s">
        <v>34</v>
      </c>
      <c r="D9" s="21" t="s">
        <v>35</v>
      </c>
      <c r="E9" s="10">
        <v>1</v>
      </c>
      <c r="F9" s="9" t="s">
        <v>36</v>
      </c>
      <c r="G9" s="30"/>
      <c r="H9" s="30">
        <f>E9*G9</f>
        <v>0</v>
      </c>
    </row>
    <row r="10" spans="1:8" s="6" customFormat="1" x14ac:dyDescent="0.25">
      <c r="A10" s="1"/>
      <c r="B10" s="26">
        <v>2</v>
      </c>
      <c r="C10" s="36" t="s">
        <v>37</v>
      </c>
      <c r="D10" s="20" t="s">
        <v>7</v>
      </c>
      <c r="E10" s="13"/>
      <c r="F10" s="12"/>
      <c r="G10" s="29"/>
      <c r="H10" s="29">
        <f>H11</f>
        <v>0</v>
      </c>
    </row>
    <row r="11" spans="1:8" s="5" customFormat="1" ht="15.75" x14ac:dyDescent="0.3">
      <c r="A11" s="4"/>
      <c r="B11" s="28">
        <v>2.1</v>
      </c>
      <c r="C11" s="38" t="s">
        <v>38</v>
      </c>
      <c r="D11" s="22" t="s">
        <v>8</v>
      </c>
      <c r="E11" s="15"/>
      <c r="F11" s="14"/>
      <c r="G11" s="31"/>
      <c r="H11" s="31">
        <f>SUM(H12:H17)</f>
        <v>0</v>
      </c>
    </row>
    <row r="12" spans="1:8" s="5" customFormat="1" ht="15.75" x14ac:dyDescent="0.3">
      <c r="A12" s="4"/>
      <c r="B12" s="27">
        <v>2</v>
      </c>
      <c r="C12" s="37" t="s">
        <v>38</v>
      </c>
      <c r="D12" s="21" t="s">
        <v>39</v>
      </c>
      <c r="E12" s="10">
        <v>3.6</v>
      </c>
      <c r="F12" s="9" t="s">
        <v>40</v>
      </c>
      <c r="G12" s="30"/>
      <c r="H12" s="30">
        <f t="shared" ref="H12:H17" si="0">E12*G12</f>
        <v>0</v>
      </c>
    </row>
    <row r="13" spans="1:8" s="5" customFormat="1" ht="15.75" x14ac:dyDescent="0.3">
      <c r="A13" s="4"/>
      <c r="B13" s="27">
        <v>3</v>
      </c>
      <c r="C13" s="37" t="s">
        <v>38</v>
      </c>
      <c r="D13" s="21" t="s">
        <v>41</v>
      </c>
      <c r="E13" s="10">
        <v>7.9760000000000009</v>
      </c>
      <c r="F13" s="9" t="s">
        <v>40</v>
      </c>
      <c r="G13" s="30"/>
      <c r="H13" s="30">
        <f t="shared" si="0"/>
        <v>0</v>
      </c>
    </row>
    <row r="14" spans="1:8" s="5" customFormat="1" ht="15.75" x14ac:dyDescent="0.3">
      <c r="A14" s="4"/>
      <c r="B14" s="27">
        <v>4</v>
      </c>
      <c r="C14" s="37" t="s">
        <v>38</v>
      </c>
      <c r="D14" s="21" t="s">
        <v>92</v>
      </c>
      <c r="E14" s="10">
        <v>11.576000000000001</v>
      </c>
      <c r="F14" s="9" t="s">
        <v>40</v>
      </c>
      <c r="G14" s="30"/>
      <c r="H14" s="30">
        <f t="shared" si="0"/>
        <v>0</v>
      </c>
    </row>
    <row r="15" spans="1:8" s="5" customFormat="1" ht="15.75" x14ac:dyDescent="0.3">
      <c r="A15" s="4"/>
      <c r="B15" s="27">
        <v>5</v>
      </c>
      <c r="C15" s="37" t="s">
        <v>38</v>
      </c>
      <c r="D15" s="21" t="s">
        <v>42</v>
      </c>
      <c r="E15" s="10">
        <v>18</v>
      </c>
      <c r="F15" s="9" t="s">
        <v>43</v>
      </c>
      <c r="G15" s="30"/>
      <c r="H15" s="30">
        <f t="shared" si="0"/>
        <v>0</v>
      </c>
    </row>
    <row r="16" spans="1:8" s="5" customFormat="1" ht="15.75" x14ac:dyDescent="0.3">
      <c r="A16" s="4"/>
      <c r="B16" s="27">
        <v>6</v>
      </c>
      <c r="C16" s="37" t="s">
        <v>38</v>
      </c>
      <c r="D16" s="21" t="s">
        <v>44</v>
      </c>
      <c r="E16" s="10">
        <v>18</v>
      </c>
      <c r="F16" s="9" t="s">
        <v>43</v>
      </c>
      <c r="G16" s="30"/>
      <c r="H16" s="30">
        <f t="shared" si="0"/>
        <v>0</v>
      </c>
    </row>
    <row r="17" spans="1:8" s="5" customFormat="1" ht="15.75" x14ac:dyDescent="0.3">
      <c r="A17" s="4"/>
      <c r="B17" s="27">
        <v>7</v>
      </c>
      <c r="C17" s="37" t="s">
        <v>38</v>
      </c>
      <c r="D17" s="21" t="s">
        <v>45</v>
      </c>
      <c r="E17" s="10">
        <v>1</v>
      </c>
      <c r="F17" s="9" t="s">
        <v>36</v>
      </c>
      <c r="G17" s="30"/>
      <c r="H17" s="30">
        <f t="shared" si="0"/>
        <v>0</v>
      </c>
    </row>
    <row r="18" spans="1:8" s="6" customFormat="1" x14ac:dyDescent="0.25">
      <c r="A18" s="1"/>
      <c r="B18" s="26">
        <v>3</v>
      </c>
      <c r="C18" s="36" t="s">
        <v>46</v>
      </c>
      <c r="D18" s="20" t="s">
        <v>9</v>
      </c>
      <c r="E18" s="13"/>
      <c r="F18" s="12"/>
      <c r="G18" s="29"/>
      <c r="H18" s="29">
        <f>H19</f>
        <v>0</v>
      </c>
    </row>
    <row r="19" spans="1:8" s="5" customFormat="1" ht="15.75" x14ac:dyDescent="0.3">
      <c r="A19" s="4"/>
      <c r="B19" s="28">
        <v>3.2</v>
      </c>
      <c r="C19" s="38" t="s">
        <v>47</v>
      </c>
      <c r="D19" s="22" t="s">
        <v>10</v>
      </c>
      <c r="E19" s="15"/>
      <c r="F19" s="14"/>
      <c r="G19" s="31"/>
      <c r="H19" s="31">
        <f>SUM(H20)</f>
        <v>0</v>
      </c>
    </row>
    <row r="20" spans="1:8" s="5" customFormat="1" ht="30.75" customHeight="1" x14ac:dyDescent="0.3">
      <c r="A20" s="4"/>
      <c r="B20" s="27">
        <v>8</v>
      </c>
      <c r="C20" s="39" t="s">
        <v>47</v>
      </c>
      <c r="D20" s="43" t="s">
        <v>48</v>
      </c>
      <c r="E20" s="40">
        <v>1</v>
      </c>
      <c r="F20" s="41" t="s">
        <v>36</v>
      </c>
      <c r="G20" s="44"/>
      <c r="H20" s="30">
        <f>E20*G20</f>
        <v>0</v>
      </c>
    </row>
    <row r="21" spans="1:8" s="6" customFormat="1" x14ac:dyDescent="0.25">
      <c r="A21" s="1"/>
      <c r="B21" s="26">
        <v>4</v>
      </c>
      <c r="C21" s="36" t="s">
        <v>49</v>
      </c>
      <c r="D21" s="20" t="s">
        <v>11</v>
      </c>
      <c r="E21" s="13"/>
      <c r="F21" s="12"/>
      <c r="G21" s="29"/>
      <c r="H21" s="29">
        <f>H22</f>
        <v>0</v>
      </c>
    </row>
    <row r="22" spans="1:8" s="5" customFormat="1" ht="15.75" x14ac:dyDescent="0.3">
      <c r="A22" s="4"/>
      <c r="B22" s="28">
        <v>4.3</v>
      </c>
      <c r="C22" s="38" t="s">
        <v>50</v>
      </c>
      <c r="D22" s="22" t="s">
        <v>12</v>
      </c>
      <c r="E22" s="15"/>
      <c r="F22" s="14"/>
      <c r="G22" s="31"/>
      <c r="H22" s="31">
        <f>SUM(H23:H25)</f>
        <v>0</v>
      </c>
    </row>
    <row r="23" spans="1:8" s="5" customFormat="1" ht="15.75" x14ac:dyDescent="0.3">
      <c r="A23" s="4"/>
      <c r="B23" s="27">
        <v>9</v>
      </c>
      <c r="C23" s="37" t="s">
        <v>50</v>
      </c>
      <c r="D23" s="21" t="s">
        <v>51</v>
      </c>
      <c r="E23" s="10">
        <v>0.26400000000000001</v>
      </c>
      <c r="F23" s="9" t="s">
        <v>40</v>
      </c>
      <c r="G23" s="30"/>
      <c r="H23" s="30">
        <f t="shared" ref="H23:H25" si="1">E23*G23</f>
        <v>0</v>
      </c>
    </row>
    <row r="24" spans="1:8" s="5" customFormat="1" ht="15.75" x14ac:dyDescent="0.3">
      <c r="A24" s="4"/>
      <c r="B24" s="27">
        <v>10</v>
      </c>
      <c r="C24" s="37" t="s">
        <v>50</v>
      </c>
      <c r="D24" s="21" t="s">
        <v>52</v>
      </c>
      <c r="E24" s="10">
        <v>0.26400000000000001</v>
      </c>
      <c r="F24" s="9" t="s">
        <v>40</v>
      </c>
      <c r="G24" s="30"/>
      <c r="H24" s="30">
        <f t="shared" si="1"/>
        <v>0</v>
      </c>
    </row>
    <row r="25" spans="1:8" s="5" customFormat="1" ht="15.75" x14ac:dyDescent="0.3">
      <c r="A25" s="4"/>
      <c r="B25" s="27">
        <v>11</v>
      </c>
      <c r="C25" s="37" t="s">
        <v>50</v>
      </c>
      <c r="D25" s="21" t="s">
        <v>53</v>
      </c>
      <c r="E25" s="10">
        <v>350</v>
      </c>
      <c r="F25" s="9" t="s">
        <v>54</v>
      </c>
      <c r="G25" s="30"/>
      <c r="H25" s="30">
        <f t="shared" si="1"/>
        <v>0</v>
      </c>
    </row>
    <row r="26" spans="1:8" s="6" customFormat="1" x14ac:dyDescent="0.25">
      <c r="A26" s="1"/>
      <c r="B26" s="26">
        <v>5</v>
      </c>
      <c r="C26" s="36" t="s">
        <v>55</v>
      </c>
      <c r="D26" s="20" t="s">
        <v>13</v>
      </c>
      <c r="E26" s="13"/>
      <c r="F26" s="12"/>
      <c r="G26" s="29"/>
      <c r="H26" s="29">
        <f>H27+H30</f>
        <v>0</v>
      </c>
    </row>
    <row r="27" spans="1:8" s="5" customFormat="1" ht="15.75" x14ac:dyDescent="0.3">
      <c r="A27" s="4"/>
      <c r="B27" s="28">
        <v>5.4</v>
      </c>
      <c r="C27" s="38" t="s">
        <v>56</v>
      </c>
      <c r="D27" s="22" t="s">
        <v>14</v>
      </c>
      <c r="E27" s="15"/>
      <c r="F27" s="14"/>
      <c r="G27" s="31"/>
      <c r="H27" s="31">
        <f>SUM(H28:H29)</f>
        <v>0</v>
      </c>
    </row>
    <row r="28" spans="1:8" s="5" customFormat="1" ht="15.75" x14ac:dyDescent="0.3">
      <c r="A28" s="4"/>
      <c r="B28" s="27">
        <v>12</v>
      </c>
      <c r="C28" s="37" t="s">
        <v>56</v>
      </c>
      <c r="D28" s="21" t="s">
        <v>57</v>
      </c>
      <c r="E28" s="10">
        <v>6</v>
      </c>
      <c r="F28" s="9" t="s">
        <v>43</v>
      </c>
      <c r="G28" s="30"/>
      <c r="H28" s="30">
        <f t="shared" ref="H28:H29" si="2">E28*G28</f>
        <v>0</v>
      </c>
    </row>
    <row r="29" spans="1:8" s="5" customFormat="1" ht="15.75" x14ac:dyDescent="0.3">
      <c r="A29" s="4"/>
      <c r="B29" s="27">
        <v>13</v>
      </c>
      <c r="C29" s="37" t="s">
        <v>56</v>
      </c>
      <c r="D29" s="21" t="s">
        <v>58</v>
      </c>
      <c r="E29" s="10">
        <v>6</v>
      </c>
      <c r="F29" s="9" t="s">
        <v>59</v>
      </c>
      <c r="G29" s="30"/>
      <c r="H29" s="30">
        <f t="shared" si="2"/>
        <v>0</v>
      </c>
    </row>
    <row r="30" spans="1:8" s="5" customFormat="1" ht="15.75" x14ac:dyDescent="0.3">
      <c r="A30" s="4"/>
      <c r="B30" s="28">
        <v>5.5</v>
      </c>
      <c r="C30" s="38" t="s">
        <v>60</v>
      </c>
      <c r="D30" s="22" t="s">
        <v>15</v>
      </c>
      <c r="E30" s="15"/>
      <c r="F30" s="14"/>
      <c r="G30" s="31"/>
      <c r="H30" s="31">
        <f>SUM(H31:H32)</f>
        <v>0</v>
      </c>
    </row>
    <row r="31" spans="1:8" s="5" customFormat="1" ht="15.75" x14ac:dyDescent="0.3">
      <c r="A31" s="4"/>
      <c r="B31" s="27">
        <v>14</v>
      </c>
      <c r="C31" s="37" t="s">
        <v>60</v>
      </c>
      <c r="D31" s="21" t="s">
        <v>61</v>
      </c>
      <c r="E31" s="10">
        <v>228.3</v>
      </c>
      <c r="F31" s="9" t="s">
        <v>59</v>
      </c>
      <c r="G31" s="30"/>
      <c r="H31" s="30">
        <f t="shared" ref="H31:H32" si="3">E31*G31</f>
        <v>0</v>
      </c>
    </row>
    <row r="32" spans="1:8" s="5" customFormat="1" ht="15.75" x14ac:dyDescent="0.3">
      <c r="A32" s="4"/>
      <c r="B32" s="27">
        <v>15</v>
      </c>
      <c r="C32" s="37" t="s">
        <v>60</v>
      </c>
      <c r="D32" s="21" t="s">
        <v>62</v>
      </c>
      <c r="E32" s="10">
        <v>228.3</v>
      </c>
      <c r="F32" s="9" t="s">
        <v>59</v>
      </c>
      <c r="G32" s="30"/>
      <c r="H32" s="30">
        <f t="shared" si="3"/>
        <v>0</v>
      </c>
    </row>
    <row r="33" spans="1:8" s="6" customFormat="1" x14ac:dyDescent="0.25">
      <c r="A33" s="1"/>
      <c r="B33" s="26">
        <v>6</v>
      </c>
      <c r="C33" s="36" t="s">
        <v>63</v>
      </c>
      <c r="D33" s="20" t="s">
        <v>16</v>
      </c>
      <c r="E33" s="13"/>
      <c r="F33" s="12"/>
      <c r="G33" s="29"/>
      <c r="H33" s="29">
        <f>H34+H39</f>
        <v>0</v>
      </c>
    </row>
    <row r="34" spans="1:8" s="5" customFormat="1" ht="15.75" x14ac:dyDescent="0.3">
      <c r="A34" s="4"/>
      <c r="B34" s="28">
        <v>6.6</v>
      </c>
      <c r="C34" s="38" t="s">
        <v>89</v>
      </c>
      <c r="D34" s="22" t="s">
        <v>17</v>
      </c>
      <c r="E34" s="15"/>
      <c r="F34" s="14"/>
      <c r="G34" s="31"/>
      <c r="H34" s="31">
        <f>SUM(H35:H38)</f>
        <v>0</v>
      </c>
    </row>
    <row r="35" spans="1:8" s="5" customFormat="1" ht="15.75" customHeight="1" x14ac:dyDescent="0.3">
      <c r="A35" s="4"/>
      <c r="B35" s="27">
        <v>16</v>
      </c>
      <c r="C35" s="37" t="s">
        <v>89</v>
      </c>
      <c r="D35" s="21" t="s">
        <v>64</v>
      </c>
      <c r="E35" s="10">
        <v>17.372000000000003</v>
      </c>
      <c r="F35" s="9" t="s">
        <v>40</v>
      </c>
      <c r="G35" s="30"/>
      <c r="H35" s="30">
        <f t="shared" ref="H35:H38" si="4">E35*G35</f>
        <v>0</v>
      </c>
    </row>
    <row r="36" spans="1:8" s="5" customFormat="1" ht="15.75" x14ac:dyDescent="0.3">
      <c r="A36" s="4"/>
      <c r="B36" s="27">
        <v>17</v>
      </c>
      <c r="C36" s="37" t="s">
        <v>89</v>
      </c>
      <c r="D36" s="21" t="s">
        <v>65</v>
      </c>
      <c r="E36" s="10">
        <v>0.99900000000000011</v>
      </c>
      <c r="F36" s="9" t="s">
        <v>40</v>
      </c>
      <c r="G36" s="30"/>
      <c r="H36" s="30">
        <f t="shared" si="4"/>
        <v>0</v>
      </c>
    </row>
    <row r="37" spans="1:8" s="5" customFormat="1" ht="15.75" x14ac:dyDescent="0.3">
      <c r="A37" s="4"/>
      <c r="B37" s="27">
        <v>18</v>
      </c>
      <c r="C37" s="37" t="s">
        <v>89</v>
      </c>
      <c r="D37" s="21" t="s">
        <v>66</v>
      </c>
      <c r="E37" s="10">
        <v>10</v>
      </c>
      <c r="F37" s="9" t="s">
        <v>36</v>
      </c>
      <c r="G37" s="30"/>
      <c r="H37" s="30">
        <f t="shared" si="4"/>
        <v>0</v>
      </c>
    </row>
    <row r="38" spans="1:8" s="5" customFormat="1" ht="15.75" x14ac:dyDescent="0.3">
      <c r="A38" s="4"/>
      <c r="B38" s="27">
        <v>19</v>
      </c>
      <c r="C38" s="37" t="s">
        <v>89</v>
      </c>
      <c r="D38" s="21" t="s">
        <v>67</v>
      </c>
      <c r="E38" s="10">
        <v>4</v>
      </c>
      <c r="F38" s="9" t="s">
        <v>36</v>
      </c>
      <c r="G38" s="30"/>
      <c r="H38" s="30">
        <f t="shared" si="4"/>
        <v>0</v>
      </c>
    </row>
    <row r="39" spans="1:8" s="5" customFormat="1" ht="15.75" x14ac:dyDescent="0.3">
      <c r="A39" s="4"/>
      <c r="B39" s="28">
        <v>6.7</v>
      </c>
      <c r="C39" s="38" t="s">
        <v>68</v>
      </c>
      <c r="D39" s="22" t="s">
        <v>18</v>
      </c>
      <c r="E39" s="15"/>
      <c r="F39" s="14"/>
      <c r="G39" s="31"/>
      <c r="H39" s="31">
        <f>SUM(H40:H41)</f>
        <v>0</v>
      </c>
    </row>
    <row r="40" spans="1:8" s="5" customFormat="1" ht="15.75" x14ac:dyDescent="0.3">
      <c r="A40" s="4"/>
      <c r="B40" s="27">
        <v>20</v>
      </c>
      <c r="C40" s="37" t="s">
        <v>68</v>
      </c>
      <c r="D40" s="21" t="s">
        <v>69</v>
      </c>
      <c r="E40" s="10">
        <v>578.5</v>
      </c>
      <c r="F40" s="9" t="s">
        <v>59</v>
      </c>
      <c r="G40" s="30"/>
      <c r="H40" s="30">
        <f t="shared" ref="H40:H41" si="5">E40*G40</f>
        <v>0</v>
      </c>
    </row>
    <row r="41" spans="1:8" s="5" customFormat="1" ht="15.75" x14ac:dyDescent="0.3">
      <c r="A41" s="4"/>
      <c r="B41" s="27">
        <v>21</v>
      </c>
      <c r="C41" s="37" t="s">
        <v>68</v>
      </c>
      <c r="D41" s="21" t="s">
        <v>70</v>
      </c>
      <c r="E41" s="10">
        <v>578.5</v>
      </c>
      <c r="F41" s="9" t="s">
        <v>59</v>
      </c>
      <c r="G41" s="30"/>
      <c r="H41" s="30">
        <f t="shared" si="5"/>
        <v>0</v>
      </c>
    </row>
    <row r="42" spans="1:8" s="6" customFormat="1" x14ac:dyDescent="0.25">
      <c r="A42" s="1"/>
      <c r="B42" s="26">
        <v>7</v>
      </c>
      <c r="C42" s="36" t="s">
        <v>71</v>
      </c>
      <c r="D42" s="20" t="s">
        <v>19</v>
      </c>
      <c r="E42" s="13"/>
      <c r="F42" s="12"/>
      <c r="G42" s="29"/>
      <c r="H42" s="29">
        <f>H43</f>
        <v>0</v>
      </c>
    </row>
    <row r="43" spans="1:8" s="5" customFormat="1" ht="15.75" x14ac:dyDescent="0.3">
      <c r="A43" s="4"/>
      <c r="B43" s="28">
        <v>7.8</v>
      </c>
      <c r="C43" s="38" t="s">
        <v>72</v>
      </c>
      <c r="D43" s="22" t="s">
        <v>20</v>
      </c>
      <c r="E43" s="15"/>
      <c r="F43" s="14"/>
      <c r="G43" s="31"/>
      <c r="H43" s="31">
        <f>SUM(H44:H46)</f>
        <v>0</v>
      </c>
    </row>
    <row r="44" spans="1:8" s="5" customFormat="1" ht="15.75" x14ac:dyDescent="0.3">
      <c r="A44" s="4"/>
      <c r="B44" s="27">
        <v>22</v>
      </c>
      <c r="C44" s="37" t="s">
        <v>72</v>
      </c>
      <c r="D44" s="21" t="s">
        <v>93</v>
      </c>
      <c r="E44" s="10">
        <v>12</v>
      </c>
      <c r="F44" s="9" t="s">
        <v>36</v>
      </c>
      <c r="G44" s="30"/>
      <c r="H44" s="30">
        <f t="shared" ref="H44:H46" si="6">E44*G44</f>
        <v>0</v>
      </c>
    </row>
    <row r="45" spans="1:8" s="5" customFormat="1" ht="15.75" x14ac:dyDescent="0.3">
      <c r="A45" s="4"/>
      <c r="B45" s="27">
        <v>23</v>
      </c>
      <c r="C45" s="37" t="s">
        <v>72</v>
      </c>
      <c r="D45" s="21" t="s">
        <v>73</v>
      </c>
      <c r="E45" s="10">
        <v>24</v>
      </c>
      <c r="F45" s="9" t="s">
        <v>54</v>
      </c>
      <c r="G45" s="30"/>
      <c r="H45" s="30">
        <f t="shared" si="6"/>
        <v>0</v>
      </c>
    </row>
    <row r="46" spans="1:8" s="5" customFormat="1" ht="15.75" x14ac:dyDescent="0.3">
      <c r="A46" s="4"/>
      <c r="B46" s="27">
        <v>24</v>
      </c>
      <c r="C46" s="37" t="s">
        <v>72</v>
      </c>
      <c r="D46" s="21" t="s">
        <v>74</v>
      </c>
      <c r="E46" s="10">
        <v>24</v>
      </c>
      <c r="F46" s="9" t="s">
        <v>54</v>
      </c>
      <c r="G46" s="30"/>
      <c r="H46" s="30">
        <f t="shared" si="6"/>
        <v>0</v>
      </c>
    </row>
    <row r="47" spans="1:8" s="6" customFormat="1" x14ac:dyDescent="0.25">
      <c r="A47" s="1"/>
      <c r="B47" s="26">
        <v>8</v>
      </c>
      <c r="C47" s="36" t="s">
        <v>75</v>
      </c>
      <c r="D47" s="20" t="s">
        <v>21</v>
      </c>
      <c r="E47" s="13"/>
      <c r="F47" s="12"/>
      <c r="G47" s="29"/>
      <c r="H47" s="29">
        <f>H48</f>
        <v>0</v>
      </c>
    </row>
    <row r="48" spans="1:8" s="5" customFormat="1" ht="15.75" x14ac:dyDescent="0.3">
      <c r="A48" s="4"/>
      <c r="B48" s="28">
        <v>8.9</v>
      </c>
      <c r="C48" s="38" t="s">
        <v>76</v>
      </c>
      <c r="D48" s="22" t="s">
        <v>22</v>
      </c>
      <c r="E48" s="15"/>
      <c r="F48" s="14"/>
      <c r="G48" s="31"/>
      <c r="H48" s="31">
        <f>SUM(H49)</f>
        <v>0</v>
      </c>
    </row>
    <row r="49" spans="1:8" s="5" customFormat="1" ht="15.75" x14ac:dyDescent="0.3">
      <c r="A49" s="4"/>
      <c r="B49" s="27">
        <v>25</v>
      </c>
      <c r="C49" s="37" t="s">
        <v>76</v>
      </c>
      <c r="D49" s="21" t="s">
        <v>77</v>
      </c>
      <c r="E49" s="10">
        <v>14</v>
      </c>
      <c r="F49" s="9" t="s">
        <v>54</v>
      </c>
      <c r="G49" s="30"/>
      <c r="H49" s="30">
        <f>E49*G49</f>
        <v>0</v>
      </c>
    </row>
    <row r="50" spans="1:8" s="6" customFormat="1" x14ac:dyDescent="0.25">
      <c r="A50" s="1"/>
      <c r="B50" s="26">
        <v>9</v>
      </c>
      <c r="C50" s="36" t="s">
        <v>78</v>
      </c>
      <c r="D50" s="20" t="s">
        <v>23</v>
      </c>
      <c r="E50" s="13"/>
      <c r="F50" s="12"/>
      <c r="G50" s="29"/>
      <c r="H50" s="29">
        <f>H51</f>
        <v>0</v>
      </c>
    </row>
    <row r="51" spans="1:8" s="5" customFormat="1" ht="15.75" x14ac:dyDescent="0.3">
      <c r="A51" s="4"/>
      <c r="B51" s="31">
        <v>9.1</v>
      </c>
      <c r="C51" s="38" t="s">
        <v>79</v>
      </c>
      <c r="D51" s="22" t="s">
        <v>24</v>
      </c>
      <c r="E51" s="15"/>
      <c r="F51" s="14"/>
      <c r="G51" s="31"/>
      <c r="H51" s="31">
        <f>SUM(H52)</f>
        <v>0</v>
      </c>
    </row>
    <row r="52" spans="1:8" s="5" customFormat="1" ht="15.75" x14ac:dyDescent="0.3">
      <c r="A52" s="4"/>
      <c r="B52" s="27">
        <v>26</v>
      </c>
      <c r="C52" s="37" t="s">
        <v>79</v>
      </c>
      <c r="D52" s="21" t="s">
        <v>80</v>
      </c>
      <c r="E52" s="10">
        <v>40</v>
      </c>
      <c r="F52" s="9" t="s">
        <v>81</v>
      </c>
      <c r="G52" s="30"/>
      <c r="H52" s="30">
        <f>E52*G52</f>
        <v>0</v>
      </c>
    </row>
    <row r="53" spans="1:8" s="6" customFormat="1" x14ac:dyDescent="0.25">
      <c r="A53" s="1"/>
      <c r="B53" s="26">
        <v>10</v>
      </c>
      <c r="C53" s="36" t="s">
        <v>82</v>
      </c>
      <c r="D53" s="20" t="s">
        <v>25</v>
      </c>
      <c r="E53" s="13"/>
      <c r="F53" s="12"/>
      <c r="G53" s="29"/>
      <c r="H53" s="29">
        <f>H54+H56</f>
        <v>0</v>
      </c>
    </row>
    <row r="54" spans="1:8" s="5" customFormat="1" ht="15.75" x14ac:dyDescent="0.3">
      <c r="A54" s="4"/>
      <c r="B54" s="28">
        <v>10.11</v>
      </c>
      <c r="C54" s="38" t="s">
        <v>83</v>
      </c>
      <c r="D54" s="22" t="s">
        <v>26</v>
      </c>
      <c r="E54" s="15"/>
      <c r="F54" s="14"/>
      <c r="G54" s="31"/>
      <c r="H54" s="31">
        <f>SUM(H55)</f>
        <v>0</v>
      </c>
    </row>
    <row r="55" spans="1:8" s="5" customFormat="1" ht="15" customHeight="1" x14ac:dyDescent="0.3">
      <c r="A55" s="4"/>
      <c r="B55" s="27">
        <v>27</v>
      </c>
      <c r="C55" s="37" t="s">
        <v>83</v>
      </c>
      <c r="D55" s="21" t="s">
        <v>91</v>
      </c>
      <c r="E55" s="10">
        <v>228.3</v>
      </c>
      <c r="F55" s="9" t="s">
        <v>59</v>
      </c>
      <c r="G55" s="30"/>
      <c r="H55" s="30">
        <f>E55*G55</f>
        <v>0</v>
      </c>
    </row>
    <row r="56" spans="1:8" s="5" customFormat="1" ht="15.75" x14ac:dyDescent="0.3">
      <c r="A56" s="4"/>
      <c r="B56" s="28">
        <v>10.119999999999999</v>
      </c>
      <c r="C56" s="38" t="s">
        <v>84</v>
      </c>
      <c r="D56" s="22" t="s">
        <v>27</v>
      </c>
      <c r="E56" s="15"/>
      <c r="F56" s="14"/>
      <c r="G56" s="31"/>
      <c r="H56" s="31">
        <f>SUM(H57:H58)</f>
        <v>0</v>
      </c>
    </row>
    <row r="57" spans="1:8" s="5" customFormat="1" ht="15.75" x14ac:dyDescent="0.3">
      <c r="A57" s="4"/>
      <c r="B57" s="27">
        <v>28</v>
      </c>
      <c r="C57" s="37" t="s">
        <v>84</v>
      </c>
      <c r="D57" s="21" t="s">
        <v>85</v>
      </c>
      <c r="E57" s="10">
        <v>48</v>
      </c>
      <c r="F57" s="9" t="s">
        <v>81</v>
      </c>
      <c r="G57" s="30"/>
      <c r="H57" s="30">
        <f t="shared" ref="H57:H58" si="7">E57*G57</f>
        <v>0</v>
      </c>
    </row>
    <row r="58" spans="1:8" s="5" customFormat="1" ht="15.75" x14ac:dyDescent="0.3">
      <c r="A58" s="4"/>
      <c r="B58" s="27">
        <v>29</v>
      </c>
      <c r="C58" s="37" t="s">
        <v>84</v>
      </c>
      <c r="D58" s="21" t="s">
        <v>86</v>
      </c>
      <c r="E58" s="10">
        <v>1.3440000000000001</v>
      </c>
      <c r="F58" s="9" t="s">
        <v>40</v>
      </c>
      <c r="G58" s="30"/>
      <c r="H58" s="30">
        <f t="shared" si="7"/>
        <v>0</v>
      </c>
    </row>
    <row r="59" spans="1:8" ht="16.5" x14ac:dyDescent="0.3">
      <c r="B59" s="45" t="s">
        <v>88</v>
      </c>
      <c r="C59" s="46"/>
      <c r="D59" s="46"/>
      <c r="E59" s="46"/>
      <c r="F59" s="46"/>
      <c r="G59" s="47"/>
      <c r="H59" s="32">
        <f>H8+H10+H18+H21+H26+H33+H42+H47+H50+H53</f>
        <v>0</v>
      </c>
    </row>
  </sheetData>
  <mergeCells count="1">
    <mergeCell ref="B59:G5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fitToHeight="0" orientation="landscape" r:id="rId1"/>
  <rowBreaks count="1" manualBreakCount="1">
    <brk id="41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2B790-ED8B-4819-826D-2957EB6DE8B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KO</vt:lpstr>
      <vt:lpstr>Arkusz1</vt:lpstr>
      <vt:lpstr>KO!Obszar_wydruku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Stanowisko5</dc:creator>
  <cp:lastModifiedBy>Stanowisko5</cp:lastModifiedBy>
  <cp:lastPrinted>2020-04-09T19:48:34Z</cp:lastPrinted>
  <dcterms:created xsi:type="dcterms:W3CDTF">2019-12-06T07:24:53Z</dcterms:created>
  <dcterms:modified xsi:type="dcterms:W3CDTF">2020-04-09T19:48:53Z</dcterms:modified>
</cp:coreProperties>
</file>